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12.37.3.110\share\kodomo\【R5】子供育成推進事業\09.コンテンツ関連\01.HP\20230919　派遣／R5報告書差替\"/>
    </mc:Choice>
  </mc:AlternateContent>
  <bookViews>
    <workbookView xWindow="0" yWindow="0" windowWidth="27570" windowHeight="11565" tabRatio="933" firstSheet="1" activeTab="1"/>
  </bookViews>
  <sheets>
    <sheet name="R5_派遣" sheetId="53" state="hidden" r:id="rId1"/>
    <sheet name="【様式9】実施報告書 " sheetId="30" r:id="rId2"/>
    <sheet name="【様式10】講師" sheetId="11" r:id="rId3"/>
    <sheet name="【様式10】補助者①" sheetId="45" r:id="rId4"/>
    <sheet name="【様式10】補助者②" sheetId="46" r:id="rId5"/>
    <sheet name="【様式10】補助者③" sheetId="47" r:id="rId6"/>
    <sheet name="【様式10】補助者④" sheetId="48" r:id="rId7"/>
    <sheet name="【様式10】補助者⑤" sheetId="49" r:id="rId8"/>
    <sheet name="【様式10】補助者⑥" sheetId="50" r:id="rId9"/>
    <sheet name="【様式10】補助者⑦" sheetId="51" r:id="rId10"/>
    <sheet name="【様式10】補助者⑧" sheetId="52" r:id="rId11"/>
    <sheet name="【参考】領収書貼付シート" sheetId="39" r:id="rId12"/>
    <sheet name="【様式9】実施報告書  (記入例)" sheetId="43" r:id="rId13"/>
    <sheet name="【様式10】講師 ・補助者(記入例）" sheetId="44" r:id="rId14"/>
    <sheet name="選択肢" sheetId="6" state="hidden" r:id="rId15"/>
  </sheets>
  <externalReferences>
    <externalReference r:id="rId16"/>
  </externalReferences>
  <definedNames>
    <definedName name="_xlnm._FilterDatabase" localSheetId="0" hidden="1">'R5_派遣'!$A$3:$V$1110</definedName>
    <definedName name="_xlnm.Print_Area" localSheetId="11">【参考】領収書貼付シート!$A$1:$AK$60</definedName>
    <definedName name="_xlnm.Print_Area" localSheetId="2">【様式10】講師!$A$1:$AP$59</definedName>
    <definedName name="_xlnm.Print_Area" localSheetId="13">'【様式10】講師 ・補助者(記入例）'!$A$1:$AP$42</definedName>
    <definedName name="_xlnm.Print_Area" localSheetId="3">【様式10】補助者①!$A$1:$AP$59</definedName>
    <definedName name="_xlnm.Print_Area" localSheetId="4">【様式10】補助者②!$A$1:$AP$59</definedName>
    <definedName name="_xlnm.Print_Area" localSheetId="5">【様式10】補助者③!$A$1:$AP$59</definedName>
    <definedName name="_xlnm.Print_Area" localSheetId="6">【様式10】補助者④!$A$1:$AP$59</definedName>
    <definedName name="_xlnm.Print_Area" localSheetId="7">【様式10】補助者⑤!$A$1:$AP$59</definedName>
    <definedName name="_xlnm.Print_Area" localSheetId="8">【様式10】補助者⑥!$A$1:$AP$59</definedName>
    <definedName name="_xlnm.Print_Area" localSheetId="9">【様式10】補助者⑦!$A$1:$AP$59</definedName>
    <definedName name="_xlnm.Print_Area" localSheetId="10">【様式10】補助者⑧!$A$1:$AP$59</definedName>
    <definedName name="_xlnm.Print_Area" localSheetId="1">'【様式9】実施報告書 '!$A$1:$AF$67</definedName>
    <definedName name="_xlnm.Print_Area" localSheetId="12">'【様式9】実施報告書  (記入例)'!$A$1:$AF$67</definedName>
    <definedName name="その他">選択肢!$S$3</definedName>
    <definedName name="その他位置付け">選択肢!$AA$16</definedName>
    <definedName name="メディア芸術" localSheetId="0">#REF!</definedName>
    <definedName name="メディア芸術">選択肢!$L$3:$L$7</definedName>
    <definedName name="演劇" localSheetId="0">#REF!</definedName>
    <definedName name="演劇">選択肢!$E$3:$E$6</definedName>
    <definedName name="音楽" localSheetId="0">#REF!</definedName>
    <definedName name="音楽">選択肢!$D$3:$D$8</definedName>
    <definedName name="会場">選択肢!$AG$2:$AG$4</definedName>
    <definedName name="学級単位">選択肢!$R$14</definedName>
    <definedName name="学年単位">選択肢!$R$3:$R$9</definedName>
    <definedName name="教科の位置付け">選択肢!$Z$2:$Z$6</definedName>
    <definedName name="教科名">選択肢!$AB$2:$AB$12</definedName>
    <definedName name="生活文化" localSheetId="0">#REF!</definedName>
    <definedName name="生活文化">選択肢!$K$3:$K$9</definedName>
    <definedName name="大項目" localSheetId="11">[1]分野!$B$3:$B$11</definedName>
    <definedName name="大項目">選択肢!$B$3:$B$11</definedName>
    <definedName name="大衆芸能" localSheetId="0">#REF!</definedName>
    <definedName name="大衆芸能">選択肢!$G$3:$G$7</definedName>
    <definedName name="伝統芸能" localSheetId="0">#REF!</definedName>
    <definedName name="伝統芸能">選択肢!$I$3:$I$10</definedName>
    <definedName name="都道府県1">選択肢!$O$3:$O$69</definedName>
    <definedName name="都道府県2">選択肢!$O$3:$O$49</definedName>
    <definedName name="特別活動名">選択肢!$Z$16</definedName>
    <definedName name="美術" localSheetId="0">#REF!</definedName>
    <definedName name="美術">選択肢!$H$3:$H$9</definedName>
    <definedName name="舞踊" localSheetId="0">#REF!</definedName>
    <definedName name="舞踊">選択肢!$F$3:$F$6</definedName>
    <definedName name="文学" localSheetId="0">#REF!</definedName>
    <definedName name="文学">選択肢!$J$3:$J$5</definedName>
    <definedName name="理由">選択肢!$Q$3:$Q$6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4" i="43" l="1"/>
  <c r="G10" i="30" l="1"/>
  <c r="H1110" i="53"/>
  <c r="H1109" i="53"/>
  <c r="H1108" i="53"/>
  <c r="H1107" i="53"/>
  <c r="H1106" i="53"/>
  <c r="H1105" i="53"/>
  <c r="H1104" i="53"/>
  <c r="H1103" i="53"/>
  <c r="H1102" i="53"/>
  <c r="H1101" i="53"/>
  <c r="H1100" i="53"/>
  <c r="H1099" i="53"/>
  <c r="H1098" i="53"/>
  <c r="H1097" i="53"/>
  <c r="H1096" i="53"/>
  <c r="H1095" i="53"/>
  <c r="H1094" i="53"/>
  <c r="H1093" i="53"/>
  <c r="H1092" i="53"/>
  <c r="H1091" i="53"/>
  <c r="H1090" i="53"/>
  <c r="H1089" i="53"/>
  <c r="H1088" i="53"/>
  <c r="H1087" i="53"/>
  <c r="H1086" i="53"/>
  <c r="H1085" i="53"/>
  <c r="H1084" i="53"/>
  <c r="H1083" i="53"/>
  <c r="H1082" i="53"/>
  <c r="H1081" i="53"/>
  <c r="H1080" i="53"/>
  <c r="H1079" i="53"/>
  <c r="H1078" i="53"/>
  <c r="H1077" i="53"/>
  <c r="H1076" i="53"/>
  <c r="H1075" i="53"/>
  <c r="H1074" i="53"/>
  <c r="H1073" i="53"/>
  <c r="H1072" i="53"/>
  <c r="H1071" i="53"/>
  <c r="H1070" i="53"/>
  <c r="H1069" i="53"/>
  <c r="H1068" i="53"/>
  <c r="H1067" i="53"/>
  <c r="H1066" i="53"/>
  <c r="H1065" i="53"/>
  <c r="H1064" i="53"/>
  <c r="H1063" i="53"/>
  <c r="H1062" i="53"/>
  <c r="H1061" i="53"/>
  <c r="H1060" i="53"/>
  <c r="H1059" i="53"/>
  <c r="H1058" i="53"/>
  <c r="H1057" i="53"/>
  <c r="H1056" i="53"/>
  <c r="H1055" i="53"/>
  <c r="H1054" i="53"/>
  <c r="H1053" i="53"/>
  <c r="H1052" i="53"/>
  <c r="H1051" i="53"/>
  <c r="H1050" i="53"/>
  <c r="H1049" i="53"/>
  <c r="H1048" i="53"/>
  <c r="H1047" i="53"/>
  <c r="H1046" i="53"/>
  <c r="H1045" i="53"/>
  <c r="H1044" i="53"/>
  <c r="H1043" i="53"/>
  <c r="H1042" i="53"/>
  <c r="H1041" i="53"/>
  <c r="H1040" i="53"/>
  <c r="H1039" i="53"/>
  <c r="H1038" i="53"/>
  <c r="H1037" i="53"/>
  <c r="H1036" i="53"/>
  <c r="H1035" i="53"/>
  <c r="H1034" i="53"/>
  <c r="H1033" i="53"/>
  <c r="H1032" i="53"/>
  <c r="H1031" i="53"/>
  <c r="H1030" i="53"/>
  <c r="H1029" i="53"/>
  <c r="H1028" i="53"/>
  <c r="H1027" i="53"/>
  <c r="H1026" i="53"/>
  <c r="H1025" i="53"/>
  <c r="H1024" i="53"/>
  <c r="H1023" i="53"/>
  <c r="H1022" i="53"/>
  <c r="H1021" i="53"/>
  <c r="H1020" i="53"/>
  <c r="H1019" i="53"/>
  <c r="H1018" i="53"/>
  <c r="H1017" i="53"/>
  <c r="H1016" i="53"/>
  <c r="H1015" i="53"/>
  <c r="H1014" i="53"/>
  <c r="H1013" i="53"/>
  <c r="H1012" i="53"/>
  <c r="H1011" i="53"/>
  <c r="H1010" i="53"/>
  <c r="H1009" i="53"/>
  <c r="H1008" i="53"/>
  <c r="H1007" i="53"/>
  <c r="H1006" i="53"/>
  <c r="H1005" i="53"/>
  <c r="H1004" i="53"/>
  <c r="H1003" i="53"/>
  <c r="H1002" i="53"/>
  <c r="H1001" i="53"/>
  <c r="H1000" i="53"/>
  <c r="H999" i="53"/>
  <c r="H998" i="53"/>
  <c r="H997" i="53"/>
  <c r="H996" i="53"/>
  <c r="H995" i="53"/>
  <c r="H994" i="53"/>
  <c r="H993" i="53"/>
  <c r="H992" i="53"/>
  <c r="H991" i="53"/>
  <c r="H990" i="53"/>
  <c r="H989" i="53"/>
  <c r="H988" i="53"/>
  <c r="H987" i="53"/>
  <c r="H986" i="53"/>
  <c r="H985" i="53"/>
  <c r="H984" i="53"/>
  <c r="H983" i="53"/>
  <c r="H982" i="53"/>
  <c r="H981" i="53"/>
  <c r="H980" i="53"/>
  <c r="H979" i="53"/>
  <c r="H978" i="53"/>
  <c r="H977" i="53"/>
  <c r="H976" i="53"/>
  <c r="H975" i="53"/>
  <c r="H974" i="53"/>
  <c r="H973" i="53"/>
  <c r="H972" i="53"/>
  <c r="H971" i="53"/>
  <c r="H970" i="53"/>
  <c r="H969" i="53"/>
  <c r="H968" i="53"/>
  <c r="H967" i="53"/>
  <c r="H966" i="53"/>
  <c r="H965" i="53"/>
  <c r="H964" i="53"/>
  <c r="H963" i="53"/>
  <c r="H962" i="53"/>
  <c r="H961" i="53"/>
  <c r="H960" i="53"/>
  <c r="H959" i="53"/>
  <c r="H958" i="53"/>
  <c r="H957" i="53"/>
  <c r="H956" i="53"/>
  <c r="H955" i="53"/>
  <c r="H954" i="53"/>
  <c r="H953" i="53"/>
  <c r="H952" i="53"/>
  <c r="H951" i="53"/>
  <c r="H950" i="53"/>
  <c r="H949" i="53"/>
  <c r="H948" i="53"/>
  <c r="H947" i="53"/>
  <c r="H946" i="53"/>
  <c r="H945" i="53"/>
  <c r="H944" i="53"/>
  <c r="H943" i="53"/>
  <c r="H942" i="53"/>
  <c r="H941" i="53"/>
  <c r="H940" i="53"/>
  <c r="H939" i="53"/>
  <c r="H938" i="53"/>
  <c r="H937" i="53"/>
  <c r="H936" i="53"/>
  <c r="H935" i="53"/>
  <c r="H934" i="53"/>
  <c r="H933" i="53"/>
  <c r="H932" i="53"/>
  <c r="H931" i="53"/>
  <c r="H930" i="53"/>
  <c r="H929" i="53"/>
  <c r="H928" i="53"/>
  <c r="H927" i="53"/>
  <c r="H926" i="53"/>
  <c r="H925" i="53"/>
  <c r="H924" i="53"/>
  <c r="H923" i="53"/>
  <c r="H922" i="53"/>
  <c r="H921" i="53"/>
  <c r="H920" i="53"/>
  <c r="H919" i="53"/>
  <c r="H918" i="53"/>
  <c r="H917" i="53"/>
  <c r="H916" i="53"/>
  <c r="H915" i="53"/>
  <c r="H914" i="53"/>
  <c r="H913" i="53"/>
  <c r="H912" i="53"/>
  <c r="H911" i="53"/>
  <c r="H910" i="53"/>
  <c r="H909" i="53"/>
  <c r="H908" i="53"/>
  <c r="H907" i="53"/>
  <c r="H906" i="53"/>
  <c r="H905" i="53"/>
  <c r="H904" i="53"/>
  <c r="H903" i="53"/>
  <c r="H902" i="53"/>
  <c r="H901" i="53"/>
  <c r="H900" i="53"/>
  <c r="H899" i="53"/>
  <c r="H898" i="53"/>
  <c r="H897" i="53"/>
  <c r="H896" i="53"/>
  <c r="H895" i="53"/>
  <c r="H894" i="53"/>
  <c r="H893" i="53"/>
  <c r="H892" i="53"/>
  <c r="H891" i="53"/>
  <c r="H890" i="53"/>
  <c r="H889" i="53"/>
  <c r="H888" i="53"/>
  <c r="H887" i="53"/>
  <c r="H886" i="53"/>
  <c r="H885" i="53"/>
  <c r="H884" i="53"/>
  <c r="H883" i="53"/>
  <c r="H882" i="53"/>
  <c r="H881" i="53"/>
  <c r="H880" i="53"/>
  <c r="H879" i="53"/>
  <c r="H878" i="53"/>
  <c r="H877" i="53"/>
  <c r="H876" i="53"/>
  <c r="H875" i="53"/>
  <c r="H874" i="53"/>
  <c r="H873" i="53"/>
  <c r="H872" i="53"/>
  <c r="H871" i="53"/>
  <c r="H870" i="53"/>
  <c r="H869" i="53"/>
  <c r="H868" i="53"/>
  <c r="H867" i="53"/>
  <c r="H866" i="53"/>
  <c r="H865" i="53"/>
  <c r="H864" i="53"/>
  <c r="H863" i="53"/>
  <c r="H862" i="53"/>
  <c r="H861" i="53"/>
  <c r="H860" i="53"/>
  <c r="H859" i="53"/>
  <c r="H858" i="53"/>
  <c r="H857" i="53"/>
  <c r="H856" i="53"/>
  <c r="H855" i="53"/>
  <c r="H854" i="53"/>
  <c r="H853" i="53"/>
  <c r="H852" i="53"/>
  <c r="H851" i="53"/>
  <c r="H850" i="53"/>
  <c r="H849" i="53"/>
  <c r="H848" i="53"/>
  <c r="H847" i="53"/>
  <c r="H846" i="53"/>
  <c r="H845" i="53"/>
  <c r="H844" i="53"/>
  <c r="H843" i="53"/>
  <c r="H842" i="53"/>
  <c r="H841" i="53"/>
  <c r="H840" i="53"/>
  <c r="H839" i="53"/>
  <c r="H838" i="53"/>
  <c r="H837" i="53"/>
  <c r="H836" i="53"/>
  <c r="H835" i="53"/>
  <c r="H834" i="53"/>
  <c r="H833" i="53"/>
  <c r="H832" i="53"/>
  <c r="H831" i="53"/>
  <c r="H830" i="53"/>
  <c r="H829" i="53"/>
  <c r="H828" i="53"/>
  <c r="H827" i="53"/>
  <c r="H826" i="53"/>
  <c r="H825" i="53"/>
  <c r="H824" i="53"/>
  <c r="H823" i="53"/>
  <c r="H822" i="53"/>
  <c r="H821" i="53"/>
  <c r="H820" i="53"/>
  <c r="H819" i="53"/>
  <c r="H818" i="53"/>
  <c r="H817" i="53"/>
  <c r="H816" i="53"/>
  <c r="H815" i="53"/>
  <c r="H814" i="53"/>
  <c r="H813" i="53"/>
  <c r="H812" i="53"/>
  <c r="H811" i="53"/>
  <c r="H810" i="53"/>
  <c r="H809" i="53"/>
  <c r="H808" i="53"/>
  <c r="H807" i="53"/>
  <c r="H806" i="53"/>
  <c r="H805" i="53"/>
  <c r="H804" i="53"/>
  <c r="H803" i="53"/>
  <c r="H802" i="53"/>
  <c r="H801" i="53"/>
  <c r="H800" i="53"/>
  <c r="H799" i="53"/>
  <c r="H798" i="53"/>
  <c r="H797" i="53"/>
  <c r="H796" i="53"/>
  <c r="H795" i="53"/>
  <c r="H794" i="53"/>
  <c r="H793" i="53"/>
  <c r="H792" i="53"/>
  <c r="H791" i="53"/>
  <c r="H790" i="53"/>
  <c r="H789" i="53"/>
  <c r="H788" i="53"/>
  <c r="H787" i="53"/>
  <c r="H786" i="53"/>
  <c r="H785" i="53"/>
  <c r="H784" i="53"/>
  <c r="H783" i="53"/>
  <c r="H782" i="53"/>
  <c r="H781" i="53"/>
  <c r="H780" i="53"/>
  <c r="H779" i="53"/>
  <c r="H778" i="53"/>
  <c r="H777" i="53"/>
  <c r="H776" i="53"/>
  <c r="H775" i="53"/>
  <c r="H774" i="53"/>
  <c r="H773" i="53"/>
  <c r="H772" i="53"/>
  <c r="H771" i="53"/>
  <c r="H770" i="53"/>
  <c r="H769" i="53"/>
  <c r="H768" i="53"/>
  <c r="H767" i="53"/>
  <c r="H766" i="53"/>
  <c r="H765" i="53"/>
  <c r="H764" i="53"/>
  <c r="H763" i="53"/>
  <c r="H762" i="53"/>
  <c r="H761" i="53"/>
  <c r="H760" i="53"/>
  <c r="H759" i="53"/>
  <c r="H758" i="53"/>
  <c r="H757" i="53"/>
  <c r="H756" i="53"/>
  <c r="H755" i="53"/>
  <c r="H754" i="53"/>
  <c r="H753" i="53"/>
  <c r="H752" i="53"/>
  <c r="H751" i="53"/>
  <c r="H750" i="53"/>
  <c r="H749" i="53"/>
  <c r="H748" i="53"/>
  <c r="H747" i="53"/>
  <c r="H746" i="53"/>
  <c r="H745" i="53"/>
  <c r="H744" i="53"/>
  <c r="H743" i="53"/>
  <c r="H742" i="53"/>
  <c r="H741" i="53"/>
  <c r="H740" i="53"/>
  <c r="H739" i="53"/>
  <c r="H738" i="53"/>
  <c r="H737" i="53"/>
  <c r="H736" i="53"/>
  <c r="H735" i="53"/>
  <c r="H734" i="53"/>
  <c r="H733" i="53"/>
  <c r="H732" i="53"/>
  <c r="H731" i="53"/>
  <c r="H730" i="53"/>
  <c r="H729" i="53"/>
  <c r="H728" i="53"/>
  <c r="H727" i="53"/>
  <c r="H726" i="53"/>
  <c r="H725" i="53"/>
  <c r="H724" i="53"/>
  <c r="H723" i="53"/>
  <c r="H722" i="53"/>
  <c r="H721" i="53"/>
  <c r="H720" i="53"/>
  <c r="H719" i="53"/>
  <c r="H718" i="53"/>
  <c r="H717" i="53"/>
  <c r="H716" i="53"/>
  <c r="H715" i="53"/>
  <c r="H714" i="53"/>
  <c r="H713" i="53"/>
  <c r="H712" i="53"/>
  <c r="H711" i="53"/>
  <c r="H710" i="53"/>
  <c r="H709" i="53"/>
  <c r="H708" i="53"/>
  <c r="H707" i="53"/>
  <c r="H706" i="53"/>
  <c r="H705" i="53"/>
  <c r="H704" i="53"/>
  <c r="H703" i="53"/>
  <c r="H702" i="53"/>
  <c r="H701" i="53"/>
  <c r="H700" i="53"/>
  <c r="H699" i="53"/>
  <c r="H698" i="53"/>
  <c r="H697" i="53"/>
  <c r="H696" i="53"/>
  <c r="H695" i="53"/>
  <c r="H694" i="53"/>
  <c r="H693" i="53"/>
  <c r="H692" i="53"/>
  <c r="H691" i="53"/>
  <c r="H690" i="53"/>
  <c r="H689" i="53"/>
  <c r="H688" i="53"/>
  <c r="H687" i="53"/>
  <c r="H686" i="53"/>
  <c r="H685" i="53"/>
  <c r="H684" i="53"/>
  <c r="H683" i="53"/>
  <c r="H682" i="53"/>
  <c r="H681" i="53"/>
  <c r="H680" i="53"/>
  <c r="H679" i="53"/>
  <c r="H678" i="53"/>
  <c r="H677" i="53"/>
  <c r="H676" i="53"/>
  <c r="H675" i="53"/>
  <c r="H674" i="53"/>
  <c r="H673" i="53"/>
  <c r="H672" i="53"/>
  <c r="H671" i="53"/>
  <c r="H670" i="53"/>
  <c r="H669" i="53"/>
  <c r="H668" i="53"/>
  <c r="H667" i="53"/>
  <c r="H666" i="53"/>
  <c r="H665" i="53"/>
  <c r="H664" i="53"/>
  <c r="H663" i="53"/>
  <c r="H662" i="53"/>
  <c r="H661" i="53"/>
  <c r="H660" i="53"/>
  <c r="H659" i="53"/>
  <c r="H658" i="53"/>
  <c r="H657" i="53"/>
  <c r="H656" i="53"/>
  <c r="H655" i="53"/>
  <c r="H654" i="53"/>
  <c r="H653" i="53"/>
  <c r="H652" i="53"/>
  <c r="H651" i="53"/>
  <c r="H650" i="53"/>
  <c r="H649" i="53"/>
  <c r="H648" i="53"/>
  <c r="H647" i="53"/>
  <c r="H646" i="53"/>
  <c r="H645" i="53"/>
  <c r="H644" i="53"/>
  <c r="H643" i="53"/>
  <c r="H642" i="53"/>
  <c r="H641" i="53"/>
  <c r="H640" i="53"/>
  <c r="H639" i="53"/>
  <c r="H638" i="53"/>
  <c r="H637" i="53"/>
  <c r="H636" i="53"/>
  <c r="H635" i="53"/>
  <c r="H634" i="53"/>
  <c r="H633" i="53"/>
  <c r="H632" i="53"/>
  <c r="H631" i="53"/>
  <c r="H630" i="53"/>
  <c r="H629" i="53"/>
  <c r="H628" i="53"/>
  <c r="H627" i="53"/>
  <c r="H626" i="53"/>
  <c r="H625" i="53"/>
  <c r="H624" i="53"/>
  <c r="H623" i="53"/>
  <c r="H622" i="53"/>
  <c r="H621" i="53"/>
  <c r="H620" i="53"/>
  <c r="H619" i="53"/>
  <c r="H618" i="53"/>
  <c r="H617" i="53"/>
  <c r="H616" i="53"/>
  <c r="H615" i="53"/>
  <c r="H614" i="53"/>
  <c r="H613" i="53"/>
  <c r="H612" i="53"/>
  <c r="H611" i="53"/>
  <c r="H610" i="53"/>
  <c r="H609" i="53"/>
  <c r="H608" i="53"/>
  <c r="H607" i="53"/>
  <c r="H606" i="53"/>
  <c r="H605" i="53"/>
  <c r="H604" i="53"/>
  <c r="H603" i="53"/>
  <c r="H602" i="53"/>
  <c r="H601" i="53"/>
  <c r="H600" i="53"/>
  <c r="H599" i="53"/>
  <c r="H598" i="53"/>
  <c r="H597" i="53"/>
  <c r="H596" i="53"/>
  <c r="H595" i="53"/>
  <c r="H594" i="53"/>
  <c r="H593" i="53"/>
  <c r="H592" i="53"/>
  <c r="H591" i="53"/>
  <c r="H590" i="53"/>
  <c r="H589" i="53"/>
  <c r="H588" i="53"/>
  <c r="H587" i="53"/>
  <c r="H586" i="53"/>
  <c r="H585" i="53"/>
  <c r="H584" i="53"/>
  <c r="H583" i="53"/>
  <c r="H582" i="53"/>
  <c r="H581" i="53"/>
  <c r="H580" i="53"/>
  <c r="H579" i="53"/>
  <c r="H578" i="53"/>
  <c r="H577" i="53"/>
  <c r="H576" i="53"/>
  <c r="H575" i="53"/>
  <c r="H574" i="53"/>
  <c r="H573" i="53"/>
  <c r="H572" i="53"/>
  <c r="H571" i="53"/>
  <c r="H570" i="53"/>
  <c r="H569" i="53"/>
  <c r="H568" i="53"/>
  <c r="H567" i="53"/>
  <c r="H566" i="53"/>
  <c r="H565" i="53"/>
  <c r="H564" i="53"/>
  <c r="H563" i="53"/>
  <c r="H562" i="53"/>
  <c r="H561" i="53"/>
  <c r="H560" i="53"/>
  <c r="H559" i="53"/>
  <c r="H558" i="53"/>
  <c r="H557" i="53"/>
  <c r="H556" i="53"/>
  <c r="H555" i="53"/>
  <c r="H554" i="53"/>
  <c r="H553" i="53"/>
  <c r="H552" i="53"/>
  <c r="H551" i="53"/>
  <c r="H550" i="53"/>
  <c r="H549" i="53"/>
  <c r="H548" i="53"/>
  <c r="H547" i="53"/>
  <c r="H546" i="53"/>
  <c r="H545" i="53"/>
  <c r="H544" i="53"/>
  <c r="H543" i="53"/>
  <c r="H542" i="53"/>
  <c r="H541" i="53"/>
  <c r="H540" i="53"/>
  <c r="H539" i="53"/>
  <c r="H538" i="53"/>
  <c r="H537" i="53"/>
  <c r="H536" i="53"/>
  <c r="H535" i="53"/>
  <c r="H534" i="53"/>
  <c r="H533" i="53"/>
  <c r="H532" i="53"/>
  <c r="H531" i="53"/>
  <c r="H530" i="53"/>
  <c r="H529" i="53"/>
  <c r="H528" i="53"/>
  <c r="H527" i="53"/>
  <c r="H526" i="53"/>
  <c r="H525" i="53"/>
  <c r="H524" i="53"/>
  <c r="H523" i="53"/>
  <c r="H522" i="53"/>
  <c r="H521" i="53"/>
  <c r="H520" i="53"/>
  <c r="H519" i="53"/>
  <c r="H518" i="53"/>
  <c r="H517" i="53"/>
  <c r="H516" i="53"/>
  <c r="H515" i="53"/>
  <c r="H514" i="53"/>
  <c r="H513" i="53"/>
  <c r="H512" i="53"/>
  <c r="H511" i="53"/>
  <c r="H510" i="53"/>
  <c r="H509" i="53"/>
  <c r="H508" i="53"/>
  <c r="H507" i="53"/>
  <c r="H506" i="53"/>
  <c r="H505" i="53"/>
  <c r="H504" i="53"/>
  <c r="H503" i="53"/>
  <c r="H502" i="53"/>
  <c r="H501" i="53"/>
  <c r="H500" i="53"/>
  <c r="H499" i="53"/>
  <c r="H498" i="53"/>
  <c r="H497" i="53"/>
  <c r="H496" i="53"/>
  <c r="H495" i="53"/>
  <c r="H494" i="53"/>
  <c r="H493" i="53"/>
  <c r="H492" i="53"/>
  <c r="H491" i="53"/>
  <c r="H490" i="53"/>
  <c r="H489" i="53"/>
  <c r="H488" i="53"/>
  <c r="H487" i="53"/>
  <c r="H486" i="53"/>
  <c r="H485" i="53"/>
  <c r="H484" i="53"/>
  <c r="H483" i="53"/>
  <c r="H482" i="53"/>
  <c r="H481" i="53"/>
  <c r="H480" i="53"/>
  <c r="H479" i="53"/>
  <c r="H478" i="53"/>
  <c r="H477" i="53"/>
  <c r="H476" i="53"/>
  <c r="H475" i="53"/>
  <c r="H474" i="53"/>
  <c r="H473" i="53"/>
  <c r="H472" i="53"/>
  <c r="H471" i="53"/>
  <c r="H470" i="53"/>
  <c r="H469" i="53"/>
  <c r="H468" i="53"/>
  <c r="H467" i="53"/>
  <c r="H466" i="53"/>
  <c r="H465" i="53"/>
  <c r="H464" i="53"/>
  <c r="H463" i="53"/>
  <c r="H462" i="53"/>
  <c r="H461" i="53"/>
  <c r="H460" i="53"/>
  <c r="H459" i="53"/>
  <c r="H458" i="53"/>
  <c r="H457" i="53"/>
  <c r="H456" i="53"/>
  <c r="H455" i="53"/>
  <c r="H454" i="53"/>
  <c r="H453" i="53"/>
  <c r="H452" i="53"/>
  <c r="H451" i="53"/>
  <c r="H450" i="53"/>
  <c r="H449" i="53"/>
  <c r="H448" i="53"/>
  <c r="H447" i="53"/>
  <c r="H446" i="53"/>
  <c r="H445" i="53"/>
  <c r="H444" i="53"/>
  <c r="H443" i="53"/>
  <c r="H442" i="53"/>
  <c r="H441" i="53"/>
  <c r="H440" i="53"/>
  <c r="H439" i="53"/>
  <c r="H438" i="53"/>
  <c r="H437" i="53"/>
  <c r="H436" i="53"/>
  <c r="H435" i="53"/>
  <c r="H434" i="53"/>
  <c r="H433" i="53"/>
  <c r="H432" i="53"/>
  <c r="H431" i="53"/>
  <c r="H430" i="53"/>
  <c r="H429" i="53"/>
  <c r="H428" i="53"/>
  <c r="H427" i="53"/>
  <c r="H426" i="53"/>
  <c r="H425" i="53"/>
  <c r="H424" i="53"/>
  <c r="H423" i="53"/>
  <c r="H422" i="53"/>
  <c r="H421" i="53"/>
  <c r="H420" i="53"/>
  <c r="H419" i="53"/>
  <c r="H418" i="53"/>
  <c r="H417" i="53"/>
  <c r="H416" i="53"/>
  <c r="H415" i="53"/>
  <c r="H414" i="53"/>
  <c r="H413" i="53"/>
  <c r="H412" i="53"/>
  <c r="H411" i="53"/>
  <c r="H410" i="53"/>
  <c r="H409" i="53"/>
  <c r="H408" i="53"/>
  <c r="H407" i="53"/>
  <c r="H406" i="53"/>
  <c r="H405" i="53"/>
  <c r="H404" i="53"/>
  <c r="H403" i="53"/>
  <c r="H402" i="53"/>
  <c r="H401" i="53"/>
  <c r="H400" i="53"/>
  <c r="H399" i="53"/>
  <c r="H398" i="53"/>
  <c r="H397" i="53"/>
  <c r="H396" i="53"/>
  <c r="H395" i="53"/>
  <c r="H394" i="53"/>
  <c r="H393" i="53"/>
  <c r="H392" i="53"/>
  <c r="H391" i="53"/>
  <c r="H390" i="53"/>
  <c r="H389" i="53"/>
  <c r="H388" i="53"/>
  <c r="H387" i="53"/>
  <c r="H386" i="53"/>
  <c r="H385" i="53"/>
  <c r="H384" i="53"/>
  <c r="H383" i="53"/>
  <c r="H382" i="53"/>
  <c r="H381" i="53"/>
  <c r="H380" i="53"/>
  <c r="H379" i="53"/>
  <c r="H378" i="53"/>
  <c r="H377" i="53"/>
  <c r="H376" i="53"/>
  <c r="H375" i="53"/>
  <c r="H374" i="53"/>
  <c r="H373" i="53"/>
  <c r="H372" i="53"/>
  <c r="H371" i="53"/>
  <c r="H370" i="53"/>
  <c r="H369" i="53"/>
  <c r="H368" i="53"/>
  <c r="H367" i="53"/>
  <c r="H366" i="53"/>
  <c r="H365" i="53"/>
  <c r="H364" i="53"/>
  <c r="H363" i="53"/>
  <c r="H362" i="53"/>
  <c r="H361" i="53"/>
  <c r="H360" i="53"/>
  <c r="H359" i="53"/>
  <c r="H358" i="53"/>
  <c r="H357" i="53"/>
  <c r="H356" i="53"/>
  <c r="H355" i="53"/>
  <c r="H354" i="53"/>
  <c r="H353" i="53"/>
  <c r="H352" i="53"/>
  <c r="H351" i="53"/>
  <c r="H350" i="53"/>
  <c r="H349" i="53"/>
  <c r="H348" i="53"/>
  <c r="H347" i="53"/>
  <c r="H346" i="53"/>
  <c r="H345" i="53"/>
  <c r="H344" i="53"/>
  <c r="H343" i="53"/>
  <c r="H342" i="53"/>
  <c r="H341" i="53"/>
  <c r="H340" i="53"/>
  <c r="H339" i="53"/>
  <c r="H338" i="53"/>
  <c r="H337" i="53"/>
  <c r="H336" i="53"/>
  <c r="H335" i="53"/>
  <c r="H334" i="53"/>
  <c r="H333" i="53"/>
  <c r="H332" i="53"/>
  <c r="H331" i="53"/>
  <c r="H330" i="53"/>
  <c r="H329" i="53"/>
  <c r="H328" i="53"/>
  <c r="H327" i="53"/>
  <c r="H326" i="53"/>
  <c r="H325" i="53"/>
  <c r="H324" i="53"/>
  <c r="H323" i="53"/>
  <c r="H322" i="53"/>
  <c r="H321" i="53"/>
  <c r="H320" i="53"/>
  <c r="H319" i="53"/>
  <c r="H318" i="53"/>
  <c r="H317" i="53"/>
  <c r="H316" i="53"/>
  <c r="H315" i="53"/>
  <c r="H314" i="53"/>
  <c r="H313" i="53"/>
  <c r="H312" i="53"/>
  <c r="H311" i="53"/>
  <c r="H310" i="53"/>
  <c r="H309" i="53"/>
  <c r="H308" i="53"/>
  <c r="H307" i="53"/>
  <c r="H306" i="53"/>
  <c r="H305" i="53"/>
  <c r="H304" i="53"/>
  <c r="H303" i="53"/>
  <c r="H302" i="53"/>
  <c r="H301" i="53"/>
  <c r="H300" i="53"/>
  <c r="H299" i="53"/>
  <c r="H298" i="53"/>
  <c r="H297" i="53"/>
  <c r="H296" i="53"/>
  <c r="H295" i="53"/>
  <c r="H294" i="53"/>
  <c r="H293" i="53"/>
  <c r="H292" i="53"/>
  <c r="H291" i="53"/>
  <c r="H290" i="53"/>
  <c r="H289" i="53"/>
  <c r="H288" i="53"/>
  <c r="H287" i="53"/>
  <c r="H286" i="53"/>
  <c r="H285" i="53"/>
  <c r="H284" i="53"/>
  <c r="H283" i="53"/>
  <c r="H282" i="53"/>
  <c r="H281" i="53"/>
  <c r="H280" i="53"/>
  <c r="H279" i="53"/>
  <c r="H278" i="53"/>
  <c r="H277" i="53"/>
  <c r="H276" i="53"/>
  <c r="H275" i="53"/>
  <c r="H274" i="53"/>
  <c r="H273" i="53"/>
  <c r="H272" i="53"/>
  <c r="H271" i="53"/>
  <c r="H270" i="53"/>
  <c r="H269" i="53"/>
  <c r="H268" i="53"/>
  <c r="H267" i="53"/>
  <c r="H266" i="53"/>
  <c r="H265" i="53"/>
  <c r="H264" i="53"/>
  <c r="H263" i="53"/>
  <c r="H262" i="53"/>
  <c r="H261" i="53"/>
  <c r="H260" i="53"/>
  <c r="H259" i="53"/>
  <c r="H258" i="53"/>
  <c r="H257" i="53"/>
  <c r="H256" i="53"/>
  <c r="H255" i="53"/>
  <c r="H254" i="53"/>
  <c r="H253" i="53"/>
  <c r="H252" i="53"/>
  <c r="H251" i="53"/>
  <c r="H250" i="53"/>
  <c r="H249" i="53"/>
  <c r="H248" i="53"/>
  <c r="H247" i="53"/>
  <c r="H246" i="53"/>
  <c r="H245" i="53"/>
  <c r="H244" i="53"/>
  <c r="H243" i="53"/>
  <c r="H242" i="53"/>
  <c r="H241" i="53"/>
  <c r="H240" i="53"/>
  <c r="H239" i="53"/>
  <c r="H238" i="53"/>
  <c r="H237" i="53"/>
  <c r="H236" i="53"/>
  <c r="H235" i="53"/>
  <c r="H234" i="53"/>
  <c r="H233" i="53"/>
  <c r="H232" i="53"/>
  <c r="H231" i="53"/>
  <c r="H230" i="53"/>
  <c r="H229" i="53"/>
  <c r="H228" i="53"/>
  <c r="H227" i="53"/>
  <c r="H226" i="53"/>
  <c r="H225" i="53"/>
  <c r="H224" i="53"/>
  <c r="H223" i="53"/>
  <c r="H222" i="53"/>
  <c r="H221" i="53"/>
  <c r="H220" i="53"/>
  <c r="H219" i="53"/>
  <c r="H218" i="53"/>
  <c r="H217" i="53"/>
  <c r="H216" i="53"/>
  <c r="H215" i="53"/>
  <c r="H214" i="53"/>
  <c r="H213" i="53"/>
  <c r="H212" i="53"/>
  <c r="H211" i="53"/>
  <c r="H210" i="53"/>
  <c r="H209" i="53"/>
  <c r="H208" i="53"/>
  <c r="H207" i="53"/>
  <c r="H206" i="53"/>
  <c r="H205" i="53"/>
  <c r="H204" i="53"/>
  <c r="H203" i="53"/>
  <c r="H202" i="53"/>
  <c r="H201" i="53"/>
  <c r="H200" i="53"/>
  <c r="H199" i="53"/>
  <c r="H198" i="53"/>
  <c r="H197" i="53"/>
  <c r="H196" i="53"/>
  <c r="H195" i="53"/>
  <c r="H194" i="53"/>
  <c r="H193" i="53"/>
  <c r="H192" i="53"/>
  <c r="H191" i="53"/>
  <c r="H190" i="53"/>
  <c r="H189" i="53"/>
  <c r="H188" i="53"/>
  <c r="H187" i="53"/>
  <c r="H186" i="53"/>
  <c r="H185" i="53"/>
  <c r="H184" i="53"/>
  <c r="H183" i="53"/>
  <c r="H182" i="53"/>
  <c r="H181" i="53"/>
  <c r="H180" i="53"/>
  <c r="H179" i="53"/>
  <c r="H178" i="53"/>
  <c r="H177" i="53"/>
  <c r="H176" i="53"/>
  <c r="H175" i="53"/>
  <c r="H174" i="53"/>
  <c r="H173" i="53"/>
  <c r="H172" i="53"/>
  <c r="H171" i="53"/>
  <c r="H170" i="53"/>
  <c r="H169" i="53"/>
  <c r="H168" i="53"/>
  <c r="H167" i="53"/>
  <c r="H166" i="53"/>
  <c r="H165" i="53"/>
  <c r="H164" i="53"/>
  <c r="H163" i="53"/>
  <c r="H162" i="53"/>
  <c r="H161" i="53"/>
  <c r="H160" i="53"/>
  <c r="H159" i="53"/>
  <c r="H158" i="53"/>
  <c r="H157" i="53"/>
  <c r="H156" i="53"/>
  <c r="H155" i="53"/>
  <c r="H154" i="53"/>
  <c r="H153" i="53"/>
  <c r="H152" i="53"/>
  <c r="H151" i="53"/>
  <c r="H150" i="53"/>
  <c r="H149" i="53"/>
  <c r="H148" i="53"/>
  <c r="H147" i="53"/>
  <c r="H146" i="53"/>
  <c r="H145" i="53"/>
  <c r="H144" i="53"/>
  <c r="H143" i="53"/>
  <c r="H142" i="53"/>
  <c r="H141" i="53"/>
  <c r="H140" i="53"/>
  <c r="H139" i="53"/>
  <c r="H138" i="53"/>
  <c r="H137" i="53"/>
  <c r="H136" i="53"/>
  <c r="H135" i="53"/>
  <c r="H134" i="53"/>
  <c r="H133" i="53"/>
  <c r="H132" i="53"/>
  <c r="H131" i="53"/>
  <c r="H130" i="53"/>
  <c r="H129" i="53"/>
  <c r="H128" i="53"/>
  <c r="H127" i="53"/>
  <c r="H126" i="53"/>
  <c r="H125" i="53"/>
  <c r="H124" i="53"/>
  <c r="H123" i="53"/>
  <c r="H122" i="53"/>
  <c r="H121" i="53"/>
  <c r="H120" i="53"/>
  <c r="H119" i="53"/>
  <c r="H118" i="53"/>
  <c r="H117" i="53"/>
  <c r="H116" i="53"/>
  <c r="H115" i="53"/>
  <c r="H114" i="53"/>
  <c r="H113" i="53"/>
  <c r="H112" i="53"/>
  <c r="H111" i="53"/>
  <c r="H110" i="53"/>
  <c r="H109" i="53"/>
  <c r="H108" i="53"/>
  <c r="H107" i="53"/>
  <c r="H106" i="53"/>
  <c r="H105" i="53"/>
  <c r="H104" i="53"/>
  <c r="H103" i="53"/>
  <c r="H102" i="53"/>
  <c r="H101" i="53"/>
  <c r="H100" i="53"/>
  <c r="H99" i="53"/>
  <c r="H98" i="53"/>
  <c r="H97" i="53"/>
  <c r="H96" i="53"/>
  <c r="H95" i="53"/>
  <c r="H94" i="53"/>
  <c r="H93" i="53"/>
  <c r="H92" i="53"/>
  <c r="H91" i="53"/>
  <c r="H90" i="53"/>
  <c r="H89" i="53"/>
  <c r="H88" i="53"/>
  <c r="H87" i="53"/>
  <c r="H86" i="53"/>
  <c r="H85" i="53"/>
  <c r="H84" i="53"/>
  <c r="H83" i="53"/>
  <c r="H82" i="53"/>
  <c r="H81" i="53"/>
  <c r="H80" i="53"/>
  <c r="H79" i="53"/>
  <c r="H78" i="53"/>
  <c r="H77" i="53"/>
  <c r="H76" i="53"/>
  <c r="H75" i="53"/>
  <c r="H74" i="53"/>
  <c r="H73" i="53"/>
  <c r="H72" i="53"/>
  <c r="H71" i="53"/>
  <c r="H70" i="53"/>
  <c r="H69" i="53"/>
  <c r="H68" i="53"/>
  <c r="H67" i="53"/>
  <c r="H66" i="53"/>
  <c r="H65" i="53"/>
  <c r="H64" i="53"/>
  <c r="H63" i="53"/>
  <c r="H62" i="53"/>
  <c r="H61" i="53"/>
  <c r="H60" i="53"/>
  <c r="H59" i="53"/>
  <c r="H58" i="53"/>
  <c r="H57" i="53"/>
  <c r="H56" i="53"/>
  <c r="H55" i="53"/>
  <c r="H54" i="53"/>
  <c r="H53" i="53"/>
  <c r="H52" i="53"/>
  <c r="H51" i="53"/>
  <c r="H50" i="53"/>
  <c r="H49" i="53"/>
  <c r="H48" i="53"/>
  <c r="H47" i="53"/>
  <c r="H46" i="53"/>
  <c r="H45" i="53"/>
  <c r="H44" i="53"/>
  <c r="H43" i="53"/>
  <c r="H42" i="53"/>
  <c r="H41" i="53"/>
  <c r="H40" i="53"/>
  <c r="H39" i="53"/>
  <c r="H38" i="53"/>
  <c r="H37" i="53"/>
  <c r="H36" i="53"/>
  <c r="H35" i="53"/>
  <c r="H34" i="53"/>
  <c r="H33" i="53"/>
  <c r="H32" i="53"/>
  <c r="H31" i="53"/>
  <c r="H30" i="53"/>
  <c r="H29" i="53"/>
  <c r="H28" i="53"/>
  <c r="H27" i="53"/>
  <c r="H26" i="53"/>
  <c r="H25" i="53"/>
  <c r="H24" i="53"/>
  <c r="H23" i="53"/>
  <c r="H22" i="53"/>
  <c r="H21" i="53"/>
  <c r="H20" i="53"/>
  <c r="H19" i="53"/>
  <c r="H18" i="53"/>
  <c r="H17" i="53"/>
  <c r="H16" i="53"/>
  <c r="H15" i="53"/>
  <c r="H14" i="53"/>
  <c r="H13" i="53"/>
  <c r="H12" i="53"/>
  <c r="H11" i="53"/>
  <c r="H10" i="53"/>
  <c r="H9" i="53"/>
  <c r="H8" i="53"/>
  <c r="H7" i="53"/>
  <c r="H6" i="53"/>
  <c r="H5" i="53"/>
  <c r="H4" i="53"/>
  <c r="G13" i="30" l="1"/>
  <c r="G12" i="30"/>
  <c r="G14" i="30"/>
  <c r="AK53" i="52"/>
  <c r="AH53" i="52"/>
  <c r="AC53" i="52"/>
  <c r="Z51" i="52"/>
  <c r="E51" i="52"/>
  <c r="Z50" i="52"/>
  <c r="E50" i="52"/>
  <c r="Z49" i="52"/>
  <c r="E49" i="52"/>
  <c r="Z48" i="52"/>
  <c r="E48" i="52"/>
  <c r="Z47" i="52"/>
  <c r="E47" i="52"/>
  <c r="Z46" i="52"/>
  <c r="E46" i="52"/>
  <c r="Z45" i="52"/>
  <c r="E45" i="52"/>
  <c r="Z44" i="52"/>
  <c r="E44" i="52"/>
  <c r="Z43" i="52"/>
  <c r="E43" i="52"/>
  <c r="Z42" i="52"/>
  <c r="E42" i="52"/>
  <c r="Z41" i="52"/>
  <c r="E41" i="52"/>
  <c r="Z40" i="52"/>
  <c r="E40" i="52"/>
  <c r="Z39" i="52"/>
  <c r="E39" i="52"/>
  <c r="Z38" i="52"/>
  <c r="E38" i="52"/>
  <c r="Z37" i="52"/>
  <c r="E37" i="52"/>
  <c r="Z36" i="52"/>
  <c r="E36" i="52"/>
  <c r="Z35" i="52"/>
  <c r="E35" i="52"/>
  <c r="Z34" i="52"/>
  <c r="E34" i="52"/>
  <c r="Z33" i="52"/>
  <c r="E33" i="52"/>
  <c r="Z32" i="52"/>
  <c r="E32" i="52"/>
  <c r="Z31" i="52"/>
  <c r="E31" i="52"/>
  <c r="Z30" i="52"/>
  <c r="E30" i="52"/>
  <c r="Z29" i="52"/>
  <c r="E29" i="52"/>
  <c r="Z28" i="52"/>
  <c r="E28" i="52"/>
  <c r="Z27" i="52"/>
  <c r="E27" i="52"/>
  <c r="Z26" i="52"/>
  <c r="E26" i="52"/>
  <c r="Z25" i="52"/>
  <c r="Z53" i="52" s="1"/>
  <c r="E19" i="52" s="1"/>
  <c r="E25" i="52"/>
  <c r="Z24" i="52"/>
  <c r="E24" i="52"/>
  <c r="Z23" i="52"/>
  <c r="E23" i="52"/>
  <c r="E8" i="52"/>
  <c r="W5" i="52"/>
  <c r="O5" i="52"/>
  <c r="G5" i="52"/>
  <c r="AK53" i="51"/>
  <c r="AH53" i="51"/>
  <c r="AC53" i="51"/>
  <c r="Z51" i="51"/>
  <c r="E51" i="51"/>
  <c r="Z50" i="51"/>
  <c r="E50" i="51"/>
  <c r="Z49" i="51"/>
  <c r="E49" i="51"/>
  <c r="Z48" i="51"/>
  <c r="E48" i="51"/>
  <c r="Z47" i="51"/>
  <c r="E47" i="51"/>
  <c r="Z46" i="51"/>
  <c r="E46" i="51"/>
  <c r="Z45" i="51"/>
  <c r="E45" i="51"/>
  <c r="Z44" i="51"/>
  <c r="E44" i="51"/>
  <c r="Z43" i="51"/>
  <c r="E43" i="51"/>
  <c r="Z42" i="51"/>
  <c r="E42" i="51"/>
  <c r="Z41" i="51"/>
  <c r="E41" i="51"/>
  <c r="Z40" i="51"/>
  <c r="E40" i="51"/>
  <c r="Z39" i="51"/>
  <c r="E39" i="51"/>
  <c r="Z38" i="51"/>
  <c r="E38" i="51"/>
  <c r="Z37" i="51"/>
  <c r="E37" i="51"/>
  <c r="Z36" i="51"/>
  <c r="E36" i="51"/>
  <c r="Z35" i="51"/>
  <c r="E35" i="51"/>
  <c r="Z34" i="51"/>
  <c r="E34" i="51"/>
  <c r="Z33" i="51"/>
  <c r="E33" i="51"/>
  <c r="Z32" i="51"/>
  <c r="E32" i="51"/>
  <c r="Z31" i="51"/>
  <c r="E31" i="51"/>
  <c r="Z30" i="51"/>
  <c r="E30" i="51"/>
  <c r="Z29" i="51"/>
  <c r="E29" i="51"/>
  <c r="Z28" i="51"/>
  <c r="E28" i="51"/>
  <c r="Z27" i="51"/>
  <c r="E27" i="51"/>
  <c r="Z26" i="51"/>
  <c r="E26" i="51"/>
  <c r="Z25" i="51"/>
  <c r="Z53" i="51" s="1"/>
  <c r="E19" i="51" s="1"/>
  <c r="E25" i="51"/>
  <c r="Z24" i="51"/>
  <c r="E24" i="51"/>
  <c r="Z23" i="51"/>
  <c r="E23" i="51"/>
  <c r="E8" i="51"/>
  <c r="W5" i="51"/>
  <c r="O5" i="51"/>
  <c r="G5" i="51"/>
  <c r="AK53" i="50"/>
  <c r="AH53" i="50"/>
  <c r="AC53" i="50"/>
  <c r="Z51" i="50"/>
  <c r="E51" i="50"/>
  <c r="Z50" i="50"/>
  <c r="E50" i="50"/>
  <c r="Z49" i="50"/>
  <c r="E49" i="50"/>
  <c r="Z48" i="50"/>
  <c r="E48" i="50"/>
  <c r="Z47" i="50"/>
  <c r="E47" i="50"/>
  <c r="Z46" i="50"/>
  <c r="E46" i="50"/>
  <c r="Z45" i="50"/>
  <c r="E45" i="50"/>
  <c r="Z44" i="50"/>
  <c r="E44" i="50"/>
  <c r="Z43" i="50"/>
  <c r="E43" i="50"/>
  <c r="Z42" i="50"/>
  <c r="E42" i="50"/>
  <c r="Z41" i="50"/>
  <c r="E41" i="50"/>
  <c r="Z40" i="50"/>
  <c r="E40" i="50"/>
  <c r="Z39" i="50"/>
  <c r="E39" i="50"/>
  <c r="Z38" i="50"/>
  <c r="E38" i="50"/>
  <c r="Z37" i="50"/>
  <c r="E37" i="50"/>
  <c r="Z36" i="50"/>
  <c r="E36" i="50"/>
  <c r="Z35" i="50"/>
  <c r="E35" i="50"/>
  <c r="Z34" i="50"/>
  <c r="E34" i="50"/>
  <c r="Z33" i="50"/>
  <c r="E33" i="50"/>
  <c r="Z32" i="50"/>
  <c r="E32" i="50"/>
  <c r="Z31" i="50"/>
  <c r="E31" i="50"/>
  <c r="Z30" i="50"/>
  <c r="E30" i="50"/>
  <c r="Z29" i="50"/>
  <c r="E29" i="50"/>
  <c r="Z28" i="50"/>
  <c r="E28" i="50"/>
  <c r="Z27" i="50"/>
  <c r="E27" i="50"/>
  <c r="Z26" i="50"/>
  <c r="E26" i="50"/>
  <c r="Z25" i="50"/>
  <c r="Z53" i="50" s="1"/>
  <c r="E19" i="50" s="1"/>
  <c r="E25" i="50"/>
  <c r="Z24" i="50"/>
  <c r="E24" i="50"/>
  <c r="Z23" i="50"/>
  <c r="E23" i="50"/>
  <c r="E8" i="50"/>
  <c r="W5" i="50"/>
  <c r="O5" i="50"/>
  <c r="G5" i="50"/>
  <c r="AK53" i="49"/>
  <c r="AH53" i="49"/>
  <c r="AC53" i="49"/>
  <c r="Z51" i="49"/>
  <c r="E51" i="49"/>
  <c r="Z50" i="49"/>
  <c r="E50" i="49"/>
  <c r="Z49" i="49"/>
  <c r="E49" i="49"/>
  <c r="Z48" i="49"/>
  <c r="E48" i="49"/>
  <c r="Z47" i="49"/>
  <c r="E47" i="49"/>
  <c r="Z46" i="49"/>
  <c r="E46" i="49"/>
  <c r="Z45" i="49"/>
  <c r="E45" i="49"/>
  <c r="Z44" i="49"/>
  <c r="E44" i="49"/>
  <c r="Z43" i="49"/>
  <c r="E43" i="49"/>
  <c r="Z42" i="49"/>
  <c r="E42" i="49"/>
  <c r="Z41" i="49"/>
  <c r="E41" i="49"/>
  <c r="Z40" i="49"/>
  <c r="E40" i="49"/>
  <c r="Z39" i="49"/>
  <c r="E39" i="49"/>
  <c r="Z38" i="49"/>
  <c r="E38" i="49"/>
  <c r="Z37" i="49"/>
  <c r="E37" i="49"/>
  <c r="Z36" i="49"/>
  <c r="E36" i="49"/>
  <c r="Z35" i="49"/>
  <c r="E35" i="49"/>
  <c r="Z34" i="49"/>
  <c r="E34" i="49"/>
  <c r="Z33" i="49"/>
  <c r="E33" i="49"/>
  <c r="Z32" i="49"/>
  <c r="E32" i="49"/>
  <c r="Z31" i="49"/>
  <c r="E31" i="49"/>
  <c r="Z30" i="49"/>
  <c r="E30" i="49"/>
  <c r="Z29" i="49"/>
  <c r="E29" i="49"/>
  <c r="Z28" i="49"/>
  <c r="E28" i="49"/>
  <c r="Z27" i="49"/>
  <c r="E27" i="49"/>
  <c r="Z26" i="49"/>
  <c r="E26" i="49"/>
  <c r="Z25" i="49"/>
  <c r="Z53" i="49" s="1"/>
  <c r="E19" i="49" s="1"/>
  <c r="E25" i="49"/>
  <c r="Z24" i="49"/>
  <c r="E24" i="49"/>
  <c r="Z23" i="49"/>
  <c r="E23" i="49"/>
  <c r="E8" i="49"/>
  <c r="W5" i="49"/>
  <c r="O5" i="49"/>
  <c r="G5" i="49"/>
  <c r="AK53" i="48"/>
  <c r="AH53" i="48"/>
  <c r="AC53" i="48"/>
  <c r="Z53" i="48"/>
  <c r="E19" i="48" s="1"/>
  <c r="Z51" i="48"/>
  <c r="E51" i="48"/>
  <c r="Z50" i="48"/>
  <c r="E50" i="48"/>
  <c r="Z49" i="48"/>
  <c r="E49" i="48"/>
  <c r="Z48" i="48"/>
  <c r="E48" i="48"/>
  <c r="Z47" i="48"/>
  <c r="E47" i="48"/>
  <c r="Z46" i="48"/>
  <c r="E46" i="48"/>
  <c r="Z45" i="48"/>
  <c r="E45" i="48"/>
  <c r="Z44" i="48"/>
  <c r="E44" i="48"/>
  <c r="Z43" i="48"/>
  <c r="E43" i="48"/>
  <c r="Z42" i="48"/>
  <c r="E42" i="48"/>
  <c r="Z41" i="48"/>
  <c r="E41" i="48"/>
  <c r="Z40" i="48"/>
  <c r="E40" i="48"/>
  <c r="Z39" i="48"/>
  <c r="E39" i="48"/>
  <c r="Z38" i="48"/>
  <c r="E38" i="48"/>
  <c r="Z37" i="48"/>
  <c r="E37" i="48"/>
  <c r="Z36" i="48"/>
  <c r="E36" i="48"/>
  <c r="Z35" i="48"/>
  <c r="E35" i="48"/>
  <c r="Z34" i="48"/>
  <c r="E34" i="48"/>
  <c r="Z33" i="48"/>
  <c r="E33" i="48"/>
  <c r="Z32" i="48"/>
  <c r="E32" i="48"/>
  <c r="Z31" i="48"/>
  <c r="E31" i="48"/>
  <c r="Z30" i="48"/>
  <c r="E30" i="48"/>
  <c r="Z29" i="48"/>
  <c r="E29" i="48"/>
  <c r="Z28" i="48"/>
  <c r="E28" i="48"/>
  <c r="Z27" i="48"/>
  <c r="E27" i="48"/>
  <c r="Z26" i="48"/>
  <c r="E26" i="48"/>
  <c r="Z25" i="48"/>
  <c r="E25" i="48"/>
  <c r="Z24" i="48"/>
  <c r="E24" i="48"/>
  <c r="Z23" i="48"/>
  <c r="E23" i="48"/>
  <c r="E8" i="48"/>
  <c r="W5" i="48"/>
  <c r="O5" i="48"/>
  <c r="G5" i="48"/>
  <c r="AK53" i="47"/>
  <c r="AH53" i="47"/>
  <c r="AC53" i="47"/>
  <c r="Z51" i="47"/>
  <c r="E51" i="47"/>
  <c r="Z50" i="47"/>
  <c r="E50" i="47"/>
  <c r="Z49" i="47"/>
  <c r="E49" i="47"/>
  <c r="Z48" i="47"/>
  <c r="E48" i="47"/>
  <c r="Z47" i="47"/>
  <c r="E47" i="47"/>
  <c r="Z46" i="47"/>
  <c r="E46" i="47"/>
  <c r="Z45" i="47"/>
  <c r="E45" i="47"/>
  <c r="Z44" i="47"/>
  <c r="E44" i="47"/>
  <c r="Z43" i="47"/>
  <c r="E43" i="47"/>
  <c r="Z42" i="47"/>
  <c r="E42" i="47"/>
  <c r="Z41" i="47"/>
  <c r="E41" i="47"/>
  <c r="Z40" i="47"/>
  <c r="E40" i="47"/>
  <c r="Z39" i="47"/>
  <c r="E39" i="47"/>
  <c r="Z38" i="47"/>
  <c r="E38" i="47"/>
  <c r="Z37" i="47"/>
  <c r="E37" i="47"/>
  <c r="Z36" i="47"/>
  <c r="E36" i="47"/>
  <c r="Z35" i="47"/>
  <c r="E35" i="47"/>
  <c r="Z34" i="47"/>
  <c r="E34" i="47"/>
  <c r="Z33" i="47"/>
  <c r="E33" i="47"/>
  <c r="Z32" i="47"/>
  <c r="E32" i="47"/>
  <c r="Z31" i="47"/>
  <c r="E31" i="47"/>
  <c r="Z30" i="47"/>
  <c r="E30" i="47"/>
  <c r="Z29" i="47"/>
  <c r="E29" i="47"/>
  <c r="Z28" i="47"/>
  <c r="E28" i="47"/>
  <c r="Z27" i="47"/>
  <c r="E27" i="47"/>
  <c r="Z26" i="47"/>
  <c r="E26" i="47"/>
  <c r="Z25" i="47"/>
  <c r="Z53" i="47" s="1"/>
  <c r="E19" i="47" s="1"/>
  <c r="E25" i="47"/>
  <c r="Z24" i="47"/>
  <c r="E24" i="47"/>
  <c r="Z23" i="47"/>
  <c r="E23" i="47"/>
  <c r="E8" i="47"/>
  <c r="W5" i="47"/>
  <c r="O5" i="47"/>
  <c r="G5" i="47"/>
  <c r="AK53" i="46"/>
  <c r="AH53" i="46"/>
  <c r="AC53" i="46"/>
  <c r="Z53" i="46"/>
  <c r="E19" i="46" s="1"/>
  <c r="Z51" i="46"/>
  <c r="E51" i="46"/>
  <c r="Z50" i="46"/>
  <c r="E50" i="46"/>
  <c r="Z49" i="46"/>
  <c r="E49" i="46"/>
  <c r="Z48" i="46"/>
  <c r="E48" i="46"/>
  <c r="Z47" i="46"/>
  <c r="E47" i="46"/>
  <c r="Z46" i="46"/>
  <c r="E46" i="46"/>
  <c r="Z45" i="46"/>
  <c r="E45" i="46"/>
  <c r="Z44" i="46"/>
  <c r="E44" i="46"/>
  <c r="Z43" i="46"/>
  <c r="E43" i="46"/>
  <c r="Z42" i="46"/>
  <c r="E42" i="46"/>
  <c r="Z41" i="46"/>
  <c r="E41" i="46"/>
  <c r="Z40" i="46"/>
  <c r="E40" i="46"/>
  <c r="Z39" i="46"/>
  <c r="E39" i="46"/>
  <c r="Z38" i="46"/>
  <c r="E38" i="46"/>
  <c r="Z37" i="46"/>
  <c r="E37" i="46"/>
  <c r="Z36" i="46"/>
  <c r="E36" i="46"/>
  <c r="Z35" i="46"/>
  <c r="E35" i="46"/>
  <c r="Z34" i="46"/>
  <c r="E34" i="46"/>
  <c r="Z33" i="46"/>
  <c r="E33" i="46"/>
  <c r="Z32" i="46"/>
  <c r="E32" i="46"/>
  <c r="Z31" i="46"/>
  <c r="E31" i="46"/>
  <c r="Z30" i="46"/>
  <c r="E30" i="46"/>
  <c r="Z29" i="46"/>
  <c r="E29" i="46"/>
  <c r="Z28" i="46"/>
  <c r="E28" i="46"/>
  <c r="Z27" i="46"/>
  <c r="E27" i="46"/>
  <c r="Z26" i="46"/>
  <c r="E26" i="46"/>
  <c r="Z25" i="46"/>
  <c r="E25" i="46"/>
  <c r="Z24" i="46"/>
  <c r="E24" i="46"/>
  <c r="Z23" i="46"/>
  <c r="E23" i="46"/>
  <c r="E8" i="46"/>
  <c r="W5" i="46"/>
  <c r="O5" i="46"/>
  <c r="G5" i="46"/>
  <c r="AK53" i="45"/>
  <c r="AH53" i="45"/>
  <c r="AC53" i="45"/>
  <c r="Z51" i="45"/>
  <c r="E51" i="45"/>
  <c r="Z50" i="45"/>
  <c r="E50" i="45"/>
  <c r="Z49" i="45"/>
  <c r="E49" i="45"/>
  <c r="Z48" i="45"/>
  <c r="E48" i="45"/>
  <c r="Z47" i="45"/>
  <c r="E47" i="45"/>
  <c r="Z46" i="45"/>
  <c r="E46" i="45"/>
  <c r="Z45" i="45"/>
  <c r="E45" i="45"/>
  <c r="Z44" i="45"/>
  <c r="E44" i="45"/>
  <c r="Z43" i="45"/>
  <c r="E43" i="45"/>
  <c r="Z42" i="45"/>
  <c r="E42" i="45"/>
  <c r="Z41" i="45"/>
  <c r="E41" i="45"/>
  <c r="Z40" i="45"/>
  <c r="E40" i="45"/>
  <c r="Z39" i="45"/>
  <c r="E39" i="45"/>
  <c r="Z38" i="45"/>
  <c r="E38" i="45"/>
  <c r="Z37" i="45"/>
  <c r="E37" i="45"/>
  <c r="Z36" i="45"/>
  <c r="E36" i="45"/>
  <c r="Z35" i="45"/>
  <c r="E35" i="45"/>
  <c r="Z34" i="45"/>
  <c r="E34" i="45"/>
  <c r="Z33" i="45"/>
  <c r="E33" i="45"/>
  <c r="Z32" i="45"/>
  <c r="E32" i="45"/>
  <c r="Z31" i="45"/>
  <c r="E31" i="45"/>
  <c r="Z30" i="45"/>
  <c r="E30" i="45"/>
  <c r="Z29" i="45"/>
  <c r="E29" i="45"/>
  <c r="Z28" i="45"/>
  <c r="E28" i="45"/>
  <c r="Z27" i="45"/>
  <c r="E27" i="45"/>
  <c r="Z26" i="45"/>
  <c r="E26" i="45"/>
  <c r="Z25" i="45"/>
  <c r="E25" i="45"/>
  <c r="Z24" i="45"/>
  <c r="E24" i="45"/>
  <c r="Z23" i="45"/>
  <c r="Z53" i="45" s="1"/>
  <c r="E19" i="45" s="1"/>
  <c r="E23" i="45"/>
  <c r="E8" i="45"/>
  <c r="W5" i="45"/>
  <c r="O5" i="45"/>
  <c r="G5" i="45"/>
  <c r="G15" i="30" l="1"/>
  <c r="AK36" i="44"/>
  <c r="AH36" i="44"/>
  <c r="AC36" i="44"/>
  <c r="Z36" i="44"/>
  <c r="E19" i="44" s="1"/>
  <c r="AA66" i="43" l="1"/>
  <c r="AA65" i="43"/>
  <c r="AA64" i="43"/>
  <c r="AA63" i="43"/>
  <c r="AA62" i="43"/>
  <c r="AA61" i="43"/>
  <c r="AA60" i="43"/>
  <c r="AA67" i="43" s="1"/>
  <c r="N14" i="43" s="1"/>
  <c r="S14" i="43" s="1"/>
  <c r="N56" i="43"/>
  <c r="N13" i="43" s="1"/>
  <c r="S13" i="43" s="1"/>
  <c r="D55" i="43"/>
  <c r="D54" i="43"/>
  <c r="D53" i="43"/>
  <c r="D52" i="43"/>
  <c r="D51" i="43"/>
  <c r="D50" i="43"/>
  <c r="D49" i="43"/>
  <c r="D48" i="43"/>
  <c r="D47" i="43"/>
  <c r="D46" i="43"/>
  <c r="D45" i="43"/>
  <c r="D44" i="43"/>
  <c r="D43" i="43"/>
  <c r="D42" i="43"/>
  <c r="D41" i="43"/>
  <c r="D40" i="43"/>
  <c r="R35" i="43"/>
  <c r="T35" i="43" s="1"/>
  <c r="N35" i="43"/>
  <c r="J35" i="43"/>
  <c r="R34" i="43"/>
  <c r="N34" i="43"/>
  <c r="J34" i="43"/>
  <c r="T33" i="43"/>
  <c r="R33" i="43"/>
  <c r="N33" i="43"/>
  <c r="J33" i="43"/>
  <c r="R32" i="43"/>
  <c r="N32" i="43"/>
  <c r="J32" i="43"/>
  <c r="R31" i="43"/>
  <c r="N31" i="43"/>
  <c r="J31" i="43"/>
  <c r="T31" i="43" s="1"/>
  <c r="R30" i="43"/>
  <c r="N30" i="43"/>
  <c r="J30" i="43"/>
  <c r="R29" i="43"/>
  <c r="N29" i="43"/>
  <c r="J29" i="43"/>
  <c r="R28" i="43"/>
  <c r="N28" i="43"/>
  <c r="J28" i="43"/>
  <c r="R27" i="43"/>
  <c r="T27" i="43" s="1"/>
  <c r="N27" i="43"/>
  <c r="J27" i="43"/>
  <c r="R26" i="43"/>
  <c r="T26" i="43" s="1"/>
  <c r="N26" i="43"/>
  <c r="J26" i="43"/>
  <c r="R25" i="43"/>
  <c r="N25" i="43"/>
  <c r="J25" i="43"/>
  <c r="T25" i="43" s="1"/>
  <c r="T24" i="43"/>
  <c r="N24" i="43"/>
  <c r="J24" i="43"/>
  <c r="R23" i="43"/>
  <c r="T23" i="43" s="1"/>
  <c r="N23" i="43"/>
  <c r="J23" i="43"/>
  <c r="R22" i="43"/>
  <c r="N22" i="43"/>
  <c r="J22" i="43"/>
  <c r="T22" i="43" s="1"/>
  <c r="R21" i="43"/>
  <c r="T21" i="43" s="1"/>
  <c r="N21" i="43"/>
  <c r="J21" i="43"/>
  <c r="R19" i="43"/>
  <c r="T19" i="43" s="1"/>
  <c r="T34" i="43" l="1"/>
  <c r="T30" i="43"/>
  <c r="T32" i="43"/>
  <c r="T29" i="43"/>
  <c r="T28" i="43"/>
  <c r="T36" i="43" s="1"/>
  <c r="N12" i="43" s="1"/>
  <c r="O5" i="11"/>
  <c r="S12" i="43" l="1"/>
  <c r="S15" i="43" s="1"/>
  <c r="M15" i="43"/>
  <c r="D42" i="30"/>
  <c r="D43" i="30"/>
  <c r="D44" i="30"/>
  <c r="D45" i="30"/>
  <c r="D46" i="30"/>
  <c r="D47" i="30"/>
  <c r="D48" i="30"/>
  <c r="D49" i="30"/>
  <c r="D50" i="30"/>
  <c r="D51" i="30"/>
  <c r="D52" i="30"/>
  <c r="D53" i="30"/>
  <c r="D54" i="30"/>
  <c r="D55" i="30"/>
  <c r="D41" i="30"/>
  <c r="D40" i="30"/>
  <c r="E8" i="11" l="1"/>
  <c r="R22" i="30" l="1"/>
  <c r="R23" i="30"/>
  <c r="R24" i="30"/>
  <c r="R25" i="30"/>
  <c r="R26" i="30"/>
  <c r="R27" i="30"/>
  <c r="R28" i="30"/>
  <c r="R29" i="30"/>
  <c r="R30" i="30"/>
  <c r="R31" i="30"/>
  <c r="R32" i="30"/>
  <c r="R33" i="30"/>
  <c r="R34" i="30"/>
  <c r="R35" i="30"/>
  <c r="R21" i="30"/>
  <c r="N22" i="30"/>
  <c r="N23" i="30"/>
  <c r="N24" i="30"/>
  <c r="N25" i="30"/>
  <c r="N26" i="30"/>
  <c r="N27" i="30"/>
  <c r="N28" i="30"/>
  <c r="N29" i="30"/>
  <c r="N30" i="30"/>
  <c r="N31" i="30"/>
  <c r="N32" i="30"/>
  <c r="N33" i="30"/>
  <c r="N34" i="30"/>
  <c r="N35" i="30"/>
  <c r="N21" i="30"/>
  <c r="J22" i="30"/>
  <c r="J23" i="30"/>
  <c r="J24" i="30"/>
  <c r="J25" i="30"/>
  <c r="J26" i="30"/>
  <c r="J27" i="30"/>
  <c r="J28" i="30"/>
  <c r="J29" i="30"/>
  <c r="J30" i="30"/>
  <c r="J31" i="30"/>
  <c r="J32" i="30"/>
  <c r="J33" i="30"/>
  <c r="J34" i="30"/>
  <c r="J35" i="30"/>
  <c r="J21" i="30"/>
  <c r="R19" i="30"/>
  <c r="T19" i="30" s="1"/>
  <c r="T26" i="30" l="1"/>
  <c r="T22" i="30"/>
  <c r="T23" i="30"/>
  <c r="T25" i="30"/>
  <c r="T32" i="30"/>
  <c r="T31" i="30"/>
  <c r="T33" i="30"/>
  <c r="T27" i="30"/>
  <c r="T34" i="30"/>
  <c r="T28" i="30"/>
  <c r="T30" i="30"/>
  <c r="T35" i="30"/>
  <c r="T29" i="30"/>
  <c r="T24" i="30"/>
  <c r="T21" i="30"/>
  <c r="AA60" i="30"/>
  <c r="AA61" i="30"/>
  <c r="T36" i="30" l="1"/>
  <c r="N12" i="30" s="1"/>
  <c r="E26" i="11"/>
  <c r="S12" i="30" l="1"/>
  <c r="W5" i="11"/>
  <c r="G5" i="11"/>
  <c r="Z47" i="11" l="1"/>
  <c r="E47" i="11"/>
  <c r="Z46" i="11"/>
  <c r="E46" i="11"/>
  <c r="Z45" i="11"/>
  <c r="E45" i="11"/>
  <c r="Z44" i="11"/>
  <c r="E44" i="11"/>
  <c r="Z43" i="11"/>
  <c r="E43" i="11"/>
  <c r="Z42" i="11"/>
  <c r="E42" i="11"/>
  <c r="Z50" i="11"/>
  <c r="E50" i="11"/>
  <c r="Z49" i="11"/>
  <c r="E49" i="11"/>
  <c r="Z48" i="11"/>
  <c r="E48" i="11"/>
  <c r="Z41" i="11"/>
  <c r="E41" i="11"/>
  <c r="Z40" i="11"/>
  <c r="E40" i="11"/>
  <c r="Z39" i="11"/>
  <c r="E39" i="11"/>
  <c r="Z38" i="11"/>
  <c r="E38" i="11"/>
  <c r="Z37" i="11"/>
  <c r="E37" i="11"/>
  <c r="Z36" i="11"/>
  <c r="E36" i="11"/>
  <c r="Z35" i="11"/>
  <c r="E35" i="11"/>
  <c r="Z34" i="11"/>
  <c r="E34" i="11"/>
  <c r="AA62" i="30" l="1"/>
  <c r="AA63" i="30"/>
  <c r="AA64" i="30"/>
  <c r="AA65" i="30"/>
  <c r="AA66" i="30"/>
  <c r="N56" i="30" l="1"/>
  <c r="N13" i="30" s="1"/>
  <c r="S13" i="30" l="1"/>
  <c r="AA67" i="30"/>
  <c r="N14" i="30" s="1"/>
  <c r="S14" i="30" s="1"/>
  <c r="M15" i="30" l="1"/>
  <c r="S15" i="30"/>
  <c r="AL6" i="6"/>
  <c r="AL7" i="6"/>
  <c r="AL8" i="6"/>
  <c r="AL22" i="6"/>
  <c r="AL14" i="6" l="1"/>
  <c r="AL24" i="6" l="1"/>
  <c r="AL16" i="6"/>
  <c r="AL15" i="6"/>
  <c r="AL23" i="6" l="1"/>
  <c r="AQ14" i="6" l="1"/>
  <c r="AQ15" i="6" l="1"/>
  <c r="AQ16" i="6"/>
  <c r="AQ23" i="6" l="1"/>
  <c r="AQ22" i="6"/>
  <c r="AQ24" i="6"/>
  <c r="AQ1" i="6"/>
  <c r="AR1" i="6" s="1" a="1"/>
  <c r="AR1" i="6" s="1"/>
  <c r="AS1" i="6" s="1"/>
  <c r="AQ5" i="6"/>
  <c r="AQ4" i="6"/>
  <c r="AQ3" i="6"/>
  <c r="AQ2" i="6"/>
  <c r="AR2" i="6" l="1" a="1"/>
  <c r="AR2" i="6" s="1"/>
  <c r="AQ19" i="6"/>
  <c r="AQ20" i="6"/>
  <c r="AQ18" i="6"/>
  <c r="AQ21" i="6"/>
  <c r="AQ17" i="6"/>
  <c r="AR4" i="6" a="1"/>
  <c r="AR4" i="6" s="1"/>
  <c r="AR5" i="6" a="1"/>
  <c r="AR5" i="6" s="1"/>
  <c r="AR3" i="6" a="1"/>
  <c r="AR3" i="6" s="1"/>
  <c r="AQ7" i="6" l="1"/>
  <c r="AR7" i="6" s="1" a="1"/>
  <c r="AR7" i="6" s="1"/>
  <c r="AQ6" i="6"/>
  <c r="AR6" i="6" s="1" a="1"/>
  <c r="AR6" i="6" s="1"/>
  <c r="AQ8" i="6"/>
  <c r="AR8" i="6" l="1" a="1"/>
  <c r="AR8" i="6" s="1"/>
  <c r="AR15" i="6" a="1"/>
  <c r="AR15" i="6" s="1"/>
  <c r="AQ13" i="6"/>
  <c r="AQ12" i="6"/>
  <c r="AQ11" i="6"/>
  <c r="AQ10" i="6"/>
  <c r="AQ9" i="6"/>
  <c r="AR9" i="6" s="1" a="1"/>
  <c r="AR9" i="6" s="1"/>
  <c r="AR14" i="6" l="1" a="1"/>
  <c r="AR14" i="6" s="1"/>
  <c r="AR11" i="6" a="1"/>
  <c r="AR11" i="6" s="1"/>
  <c r="AR10" i="6" a="1"/>
  <c r="AR10" i="6" s="1"/>
  <c r="AR12" i="6" a="1"/>
  <c r="AR12" i="6" s="1"/>
  <c r="AR13" i="6" a="1"/>
  <c r="AR13" i="6" s="1"/>
  <c r="AR22" i="6" l="1" a="1"/>
  <c r="AR22" i="6" s="1"/>
  <c r="AR24" i="6" a="1"/>
  <c r="AR24" i="6" s="1"/>
  <c r="AR23" i="6" a="1"/>
  <c r="AR23" i="6" s="1"/>
  <c r="AR16" i="6" a="1"/>
  <c r="AR16" i="6" s="1"/>
  <c r="AR20" i="6" a="1"/>
  <c r="AR20" i="6" s="1"/>
  <c r="AR17" i="6" a="1"/>
  <c r="AR17" i="6" s="1"/>
  <c r="AR21" i="6" a="1"/>
  <c r="AR21" i="6" s="1"/>
  <c r="AR19" i="6" a="1"/>
  <c r="AR19" i="6" s="1"/>
  <c r="AR18" i="6" a="1"/>
  <c r="AR18" i="6" s="1"/>
  <c r="AS5" i="6" l="1" a="1"/>
  <c r="AS5" i="6" s="1"/>
  <c r="AS14" i="6" a="1"/>
  <c r="AS14" i="6" s="1"/>
  <c r="AS16" i="6" a="1"/>
  <c r="AS16" i="6" s="1"/>
  <c r="AS24" i="6" a="1"/>
  <c r="AS24" i="6" s="1"/>
  <c r="AS13" i="6" a="1"/>
  <c r="AS13" i="6" s="1"/>
  <c r="AS7" i="6" a="1"/>
  <c r="AS7" i="6" s="1"/>
  <c r="AS12" i="6" a="1"/>
  <c r="AS12" i="6" s="1"/>
  <c r="AS6" i="6" a="1"/>
  <c r="AS6" i="6" s="1"/>
  <c r="AS4" i="6" a="1"/>
  <c r="AS4" i="6" s="1"/>
  <c r="AS2" i="6" a="1"/>
  <c r="AS2" i="6" s="1"/>
  <c r="AS23" i="6" a="1"/>
  <c r="AS23" i="6" s="1"/>
  <c r="AS9" i="6" a="1"/>
  <c r="AS9" i="6" s="1"/>
  <c r="AS17" i="6" a="1"/>
  <c r="AS17" i="6" s="1"/>
  <c r="AS15" i="6" a="1"/>
  <c r="AS15" i="6" s="1"/>
  <c r="AS19" i="6" a="1"/>
  <c r="AS19" i="6" s="1"/>
  <c r="AS10" i="6" a="1"/>
  <c r="AS10" i="6" s="1"/>
  <c r="AS11" i="6" a="1"/>
  <c r="AS11" i="6" s="1"/>
  <c r="AS8" i="6" a="1"/>
  <c r="AS8" i="6" s="1"/>
  <c r="AS22" i="6" a="1"/>
  <c r="AS22" i="6" s="1"/>
  <c r="AS18" i="6" a="1"/>
  <c r="AS18" i="6" s="1"/>
  <c r="AS3" i="6" a="1"/>
  <c r="AS3" i="6" s="1"/>
  <c r="AS20" i="6" a="1"/>
  <c r="AS20" i="6" s="1"/>
  <c r="AS21" i="6" a="1"/>
  <c r="AS21" i="6" s="1"/>
  <c r="AL9" i="6" l="1"/>
  <c r="AL2" i="6"/>
  <c r="AL3" i="6"/>
  <c r="AL4" i="6"/>
  <c r="AL5" i="6"/>
  <c r="AM5" i="6" s="1"/>
  <c r="AL1" i="6"/>
  <c r="AM1" i="6" s="1"/>
  <c r="AM4" i="6" l="1"/>
  <c r="AM6" i="6"/>
  <c r="AM3" i="6"/>
  <c r="AM2" i="6"/>
  <c r="AM8" i="6"/>
  <c r="AM7" i="6"/>
  <c r="AM9" i="6"/>
  <c r="AL18" i="6"/>
  <c r="AL19" i="6"/>
  <c r="AL20" i="6"/>
  <c r="AL21" i="6"/>
  <c r="AL17" i="6"/>
  <c r="AL10" i="6"/>
  <c r="AM10" i="6" s="1"/>
  <c r="AL11" i="6"/>
  <c r="AL13" i="6"/>
  <c r="AM11" i="6" l="1"/>
  <c r="AL12" i="6"/>
  <c r="AM15" i="6" s="1"/>
  <c r="AM23" i="6" l="1"/>
  <c r="AM22" i="6"/>
  <c r="AM24" i="6"/>
  <c r="AM14" i="6"/>
  <c r="AM19" i="6"/>
  <c r="AM18" i="6"/>
  <c r="AM21" i="6"/>
  <c r="AM16" i="6"/>
  <c r="AM13" i="6"/>
  <c r="AM20" i="6"/>
  <c r="AM17" i="6"/>
  <c r="AM12" i="6"/>
  <c r="AN2" i="6" l="1" a="1"/>
  <c r="AN2" i="6" s="1"/>
  <c r="AN6" i="6" a="1"/>
  <c r="AN6" i="6" s="1"/>
  <c r="AN20" i="6" a="1"/>
  <c r="AN20" i="6" s="1"/>
  <c r="AN11" i="6" a="1"/>
  <c r="AN11" i="6" s="1"/>
  <c r="AN1" i="6" a="1"/>
  <c r="AN1" i="6" s="1"/>
  <c r="AN16" i="6" a="1"/>
  <c r="AN16" i="6" s="1"/>
  <c r="AN7" i="6" a="1"/>
  <c r="AN7" i="6" s="1"/>
  <c r="AN21" i="6" a="1"/>
  <c r="AN21" i="6" s="1"/>
  <c r="AN12" i="6" a="1"/>
  <c r="AN12" i="6" s="1"/>
  <c r="AN3" i="6" a="1"/>
  <c r="AN3" i="6" s="1"/>
  <c r="AN17" i="6" a="1"/>
  <c r="AN17" i="6" s="1"/>
  <c r="AN8" i="6" a="1"/>
  <c r="AN8" i="6" s="1"/>
  <c r="AN22" i="6" a="1"/>
  <c r="AN22" i="6" s="1"/>
  <c r="AN13" i="6" a="1"/>
  <c r="AN13" i="6" s="1"/>
  <c r="AN4" i="6" a="1"/>
  <c r="AN4" i="6" s="1"/>
  <c r="AN18" i="6" a="1"/>
  <c r="AN18" i="6" s="1"/>
  <c r="AN9" i="6" a="1"/>
  <c r="AN9" i="6" s="1"/>
  <c r="AN23" i="6" a="1"/>
  <c r="AN23" i="6" s="1"/>
  <c r="AN14" i="6" a="1"/>
  <c r="AN14" i="6" s="1"/>
  <c r="AN5" i="6" a="1"/>
  <c r="AN5" i="6" s="1"/>
  <c r="AN19" i="6" a="1"/>
  <c r="AN19" i="6" s="1"/>
  <c r="AN10" i="6" a="1"/>
  <c r="AN10" i="6" s="1"/>
  <c r="AN24" i="6" a="1"/>
  <c r="AN24" i="6" s="1"/>
  <c r="AN15" i="6" a="1"/>
  <c r="AN15" i="6" s="1"/>
  <c r="E23" i="11"/>
  <c r="Z23" i="11"/>
  <c r="E24" i="11"/>
  <c r="Z24" i="11"/>
  <c r="E25" i="11"/>
  <c r="Z25" i="11"/>
  <c r="Z26" i="11"/>
  <c r="E27" i="11"/>
  <c r="Z27" i="11"/>
  <c r="E28" i="11"/>
  <c r="Z28" i="11"/>
  <c r="E29" i="11"/>
  <c r="Z29" i="11"/>
  <c r="E30" i="11"/>
  <c r="Z30" i="11"/>
  <c r="E31" i="11"/>
  <c r="Z31" i="11"/>
  <c r="E32" i="11"/>
  <c r="Z32" i="11"/>
  <c r="E33" i="11"/>
  <c r="Z33" i="11"/>
  <c r="E51" i="11"/>
  <c r="Z51" i="11"/>
  <c r="AC53" i="11"/>
  <c r="AH53" i="11"/>
  <c r="AK53" i="11"/>
  <c r="Z53" i="11" l="1"/>
  <c r="E19" i="11" s="1"/>
</calcChain>
</file>

<file path=xl/sharedStrings.xml><?xml version="1.0" encoding="utf-8"?>
<sst xmlns="http://schemas.openxmlformats.org/spreadsheetml/2006/main" count="13882" uniqueCount="6540">
  <si>
    <t>ふりがな</t>
    <phoneticPr fontId="4"/>
  </si>
  <si>
    <t>実施校名</t>
    <rPh sb="0" eb="2">
      <t>ジッシ</t>
    </rPh>
    <rPh sb="2" eb="3">
      <t>コウ</t>
    </rPh>
    <rPh sb="3" eb="4">
      <t>メイ</t>
    </rPh>
    <phoneticPr fontId="4"/>
  </si>
  <si>
    <t>〒</t>
    <phoneticPr fontId="4"/>
  </si>
  <si>
    <t>-</t>
    <phoneticPr fontId="4"/>
  </si>
  <si>
    <t>B　日本画</t>
    <rPh sb="2" eb="5">
      <t>ニホンガ</t>
    </rPh>
    <phoneticPr fontId="4"/>
  </si>
  <si>
    <t>ふりがな</t>
    <phoneticPr fontId="4"/>
  </si>
  <si>
    <t>令和</t>
    <rPh sb="0" eb="2">
      <t>レイワ</t>
    </rPh>
    <phoneticPr fontId="4"/>
  </si>
  <si>
    <t>年</t>
    <rPh sb="0" eb="1">
      <t>ネン</t>
    </rPh>
    <phoneticPr fontId="4"/>
  </si>
  <si>
    <t>月</t>
    <rPh sb="0" eb="1">
      <t>ガツ</t>
    </rPh>
    <phoneticPr fontId="4"/>
  </si>
  <si>
    <t>日</t>
    <rPh sb="0" eb="1">
      <t>ニチ</t>
    </rPh>
    <phoneticPr fontId="4"/>
  </si>
  <si>
    <t>合計</t>
    <rPh sb="0" eb="2">
      <t>ゴウケイ</t>
    </rPh>
    <phoneticPr fontId="4"/>
  </si>
  <si>
    <t>※本事業の専用ウェブページにある[個人情報について]に同意していただいたものとします</t>
    <rPh sb="1" eb="2">
      <t>ホン</t>
    </rPh>
    <rPh sb="2" eb="4">
      <t>ジギョウ</t>
    </rPh>
    <rPh sb="5" eb="7">
      <t>センヨウ</t>
    </rPh>
    <rPh sb="27" eb="29">
      <t>ドウイ</t>
    </rPh>
    <phoneticPr fontId="4"/>
  </si>
  <si>
    <t>都道府県</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</si>
  <si>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</si>
  <si>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</si>
  <si>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</si>
  <si>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</si>
  <si>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</si>
  <si>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</si>
  <si>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</si>
  <si>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</si>
  <si>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</si>
  <si>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</si>
  <si>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</si>
  <si>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</si>
  <si>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</si>
  <si>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</si>
  <si>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</si>
  <si>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</si>
  <si>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</si>
  <si>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</si>
  <si>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</si>
  <si>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</si>
  <si>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</si>
  <si>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</si>
  <si>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</si>
  <si>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</si>
  <si>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</si>
  <si>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</si>
  <si>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</si>
  <si>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</si>
  <si>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</si>
  <si>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</si>
  <si>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</si>
  <si>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</si>
  <si>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</si>
  <si>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</si>
  <si>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</si>
  <si>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</si>
  <si>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</si>
  <si>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</si>
  <si>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</si>
  <si>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</si>
  <si>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</si>
  <si>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</si>
  <si>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</si>
  <si>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</si>
  <si>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</si>
  <si>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</si>
  <si>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</si>
  <si>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</si>
  <si>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</si>
  <si>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</si>
  <si>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川崎市</t>
  </si>
  <si>
    <t>相模原市</t>
  </si>
  <si>
    <t>新潟市</t>
  </si>
  <si>
    <t>静岡市</t>
  </si>
  <si>
    <t>浜松市</t>
  </si>
  <si>
    <t>名古屋市</t>
  </si>
  <si>
    <t>京都市</t>
  </si>
  <si>
    <t>大阪市</t>
  </si>
  <si>
    <t>堺市</t>
  </si>
  <si>
    <t>神戸市</t>
  </si>
  <si>
    <t>岡山市</t>
  </si>
  <si>
    <t>広島市</t>
  </si>
  <si>
    <t>北九州市</t>
  </si>
  <si>
    <t>福岡市</t>
  </si>
  <si>
    <t>音楽</t>
    <rPh sb="0" eb="2">
      <t>オンガク</t>
    </rPh>
    <phoneticPr fontId="4"/>
  </si>
  <si>
    <t>演劇</t>
    <rPh sb="0" eb="2">
      <t>エンゲキ</t>
    </rPh>
    <phoneticPr fontId="4"/>
  </si>
  <si>
    <t>舞踊</t>
    <rPh sb="0" eb="2">
      <t>ブヨウ</t>
    </rPh>
    <phoneticPr fontId="4"/>
  </si>
  <si>
    <t>大衆芸能</t>
    <rPh sb="0" eb="2">
      <t>タイシュウ</t>
    </rPh>
    <rPh sb="2" eb="4">
      <t>ゲイノウ</t>
    </rPh>
    <phoneticPr fontId="4"/>
  </si>
  <si>
    <t>美術</t>
    <rPh sb="0" eb="2">
      <t>ビジュツ</t>
    </rPh>
    <phoneticPr fontId="4"/>
  </si>
  <si>
    <t>伝統芸能</t>
    <rPh sb="0" eb="2">
      <t>デントウ</t>
    </rPh>
    <rPh sb="2" eb="4">
      <t>ゲイノウ</t>
    </rPh>
    <phoneticPr fontId="4"/>
  </si>
  <si>
    <t>文学</t>
    <rPh sb="0" eb="2">
      <t>ブンガク</t>
    </rPh>
    <phoneticPr fontId="4"/>
  </si>
  <si>
    <t>生活文化</t>
    <rPh sb="0" eb="2">
      <t>セイカツ</t>
    </rPh>
    <rPh sb="2" eb="4">
      <t>ブンカ</t>
    </rPh>
    <phoneticPr fontId="4"/>
  </si>
  <si>
    <t>メディア芸術</t>
    <rPh sb="4" eb="6">
      <t>ゲイジュツ</t>
    </rPh>
    <phoneticPr fontId="4"/>
  </si>
  <si>
    <t>A　ピアノ</t>
    <phoneticPr fontId="4"/>
  </si>
  <si>
    <t>A　現代劇</t>
    <rPh sb="2" eb="4">
      <t>ゲンダイ</t>
    </rPh>
    <rPh sb="4" eb="5">
      <t>ゲキ</t>
    </rPh>
    <phoneticPr fontId="4"/>
  </si>
  <si>
    <t>A　バレエ</t>
    <phoneticPr fontId="4"/>
  </si>
  <si>
    <t>A　落語</t>
    <rPh sb="2" eb="4">
      <t>ラクゴ</t>
    </rPh>
    <phoneticPr fontId="4"/>
  </si>
  <si>
    <t>A　洋画</t>
    <rPh sb="2" eb="4">
      <t>ヨウガ</t>
    </rPh>
    <phoneticPr fontId="4"/>
  </si>
  <si>
    <t>A　歌舞伎</t>
    <rPh sb="2" eb="5">
      <t>カブキ</t>
    </rPh>
    <phoneticPr fontId="4"/>
  </si>
  <si>
    <t>A　俳句</t>
    <rPh sb="2" eb="4">
      <t>ハイク</t>
    </rPh>
    <phoneticPr fontId="4"/>
  </si>
  <si>
    <t>A　囲碁</t>
    <rPh sb="2" eb="4">
      <t>イゴ</t>
    </rPh>
    <phoneticPr fontId="4"/>
  </si>
  <si>
    <t>A　メディアアート</t>
    <phoneticPr fontId="4"/>
  </si>
  <si>
    <t>B　声楽</t>
    <rPh sb="2" eb="4">
      <t>セイガク</t>
    </rPh>
    <phoneticPr fontId="4"/>
  </si>
  <si>
    <t>B　ミュージカル</t>
    <phoneticPr fontId="4"/>
  </si>
  <si>
    <t>B　現代舞踊</t>
    <rPh sb="2" eb="4">
      <t>ゲンダイ</t>
    </rPh>
    <rPh sb="4" eb="6">
      <t>ブヨウ</t>
    </rPh>
    <phoneticPr fontId="4"/>
  </si>
  <si>
    <t>B　講談</t>
    <rPh sb="2" eb="4">
      <t>コウダン</t>
    </rPh>
    <phoneticPr fontId="4"/>
  </si>
  <si>
    <t>B　能楽</t>
    <rPh sb="2" eb="4">
      <t>ノウガク</t>
    </rPh>
    <phoneticPr fontId="4"/>
  </si>
  <si>
    <t>B　朗読</t>
    <rPh sb="2" eb="4">
      <t>ロウドク</t>
    </rPh>
    <phoneticPr fontId="4"/>
  </si>
  <si>
    <t>B　将棋</t>
    <rPh sb="2" eb="4">
      <t>ショウギ</t>
    </rPh>
    <phoneticPr fontId="4"/>
  </si>
  <si>
    <t>B　映画</t>
    <rPh sb="2" eb="4">
      <t>エイガ</t>
    </rPh>
    <phoneticPr fontId="4"/>
  </si>
  <si>
    <t>C　弦楽器</t>
    <rPh sb="2" eb="5">
      <t>ゲンガッキ</t>
    </rPh>
    <phoneticPr fontId="4"/>
  </si>
  <si>
    <t>C　人形劇</t>
    <rPh sb="2" eb="5">
      <t>ニンギョウゲキ</t>
    </rPh>
    <phoneticPr fontId="4"/>
  </si>
  <si>
    <t>C　身体表現</t>
    <rPh sb="2" eb="4">
      <t>シンタイ</t>
    </rPh>
    <rPh sb="4" eb="6">
      <t>ヒョウゲン</t>
    </rPh>
    <phoneticPr fontId="4"/>
  </si>
  <si>
    <t>C　漫才</t>
    <rPh sb="2" eb="4">
      <t>マンザイ</t>
    </rPh>
    <phoneticPr fontId="4"/>
  </si>
  <si>
    <t>C　版画</t>
    <rPh sb="2" eb="4">
      <t>ハンガ</t>
    </rPh>
    <phoneticPr fontId="4"/>
  </si>
  <si>
    <t>C　人形浄瑠璃</t>
    <rPh sb="2" eb="4">
      <t>ニンギョウ</t>
    </rPh>
    <rPh sb="4" eb="7">
      <t>ジョウルリ</t>
    </rPh>
    <phoneticPr fontId="4"/>
  </si>
  <si>
    <t>C　その他</t>
    <rPh sb="4" eb="5">
      <t>タ</t>
    </rPh>
    <phoneticPr fontId="4"/>
  </si>
  <si>
    <t>C　華道</t>
    <rPh sb="2" eb="4">
      <t>カドウ</t>
    </rPh>
    <phoneticPr fontId="4"/>
  </si>
  <si>
    <t>C　アニメーション</t>
    <phoneticPr fontId="4"/>
  </si>
  <si>
    <t>D　パーカッション</t>
    <phoneticPr fontId="4"/>
  </si>
  <si>
    <t>D　その他</t>
    <rPh sb="4" eb="5">
      <t>タ</t>
    </rPh>
    <phoneticPr fontId="4"/>
  </si>
  <si>
    <t>D　浪曲</t>
    <rPh sb="2" eb="4">
      <t>ロウキョク</t>
    </rPh>
    <phoneticPr fontId="4"/>
  </si>
  <si>
    <t>D　彫刻</t>
    <rPh sb="2" eb="4">
      <t>チョウコク</t>
    </rPh>
    <phoneticPr fontId="4"/>
  </si>
  <si>
    <t>D　日本舞踊</t>
    <rPh sb="2" eb="4">
      <t>ニホン</t>
    </rPh>
    <rPh sb="4" eb="6">
      <t>ブヨウ</t>
    </rPh>
    <phoneticPr fontId="4"/>
  </si>
  <si>
    <t>D　茶道</t>
    <rPh sb="2" eb="4">
      <t>サドウ</t>
    </rPh>
    <phoneticPr fontId="4"/>
  </si>
  <si>
    <t>D　マンガ</t>
    <phoneticPr fontId="4"/>
  </si>
  <si>
    <t>E　管楽器</t>
    <rPh sb="2" eb="5">
      <t>カンガッキ</t>
    </rPh>
    <phoneticPr fontId="4"/>
  </si>
  <si>
    <t>E　その他</t>
    <rPh sb="4" eb="5">
      <t>タ</t>
    </rPh>
    <phoneticPr fontId="4"/>
  </si>
  <si>
    <t>E　書</t>
    <rPh sb="2" eb="3">
      <t>ショ</t>
    </rPh>
    <phoneticPr fontId="4"/>
  </si>
  <si>
    <t>E　和太鼓</t>
    <rPh sb="2" eb="3">
      <t>ワ</t>
    </rPh>
    <rPh sb="3" eb="5">
      <t>ダイコ</t>
    </rPh>
    <phoneticPr fontId="4"/>
  </si>
  <si>
    <t>E　和装</t>
    <rPh sb="2" eb="4">
      <t>ワソウ</t>
    </rPh>
    <phoneticPr fontId="4"/>
  </si>
  <si>
    <t>F　その他</t>
    <rPh sb="4" eb="5">
      <t>タ</t>
    </rPh>
    <phoneticPr fontId="4"/>
  </si>
  <si>
    <t>F　写真</t>
    <rPh sb="2" eb="4">
      <t>シャシン</t>
    </rPh>
    <phoneticPr fontId="4"/>
  </si>
  <si>
    <t>F　箏</t>
    <rPh sb="2" eb="3">
      <t>コト</t>
    </rPh>
    <phoneticPr fontId="4"/>
  </si>
  <si>
    <t>F　食文化</t>
    <rPh sb="2" eb="5">
      <t>ショクブンカ</t>
    </rPh>
    <phoneticPr fontId="4"/>
  </si>
  <si>
    <t>G　その他</t>
    <rPh sb="4" eb="5">
      <t>タ</t>
    </rPh>
    <phoneticPr fontId="4"/>
  </si>
  <si>
    <t>G　三味線</t>
    <rPh sb="2" eb="5">
      <t>シャミセン</t>
    </rPh>
    <phoneticPr fontId="4"/>
  </si>
  <si>
    <t>NO</t>
    <phoneticPr fontId="4"/>
  </si>
  <si>
    <t>横浜市</t>
  </si>
  <si>
    <t>熊本市</t>
  </si>
  <si>
    <t>H　その他</t>
    <rPh sb="4" eb="5">
      <t>タ</t>
    </rPh>
    <phoneticPr fontId="4"/>
  </si>
  <si>
    <t>北海道</t>
    <phoneticPr fontId="3"/>
  </si>
  <si>
    <t>その他</t>
    <rPh sb="2" eb="3">
      <t>タ</t>
    </rPh>
    <phoneticPr fontId="3"/>
  </si>
  <si>
    <t>希望する分野専門の講師が他にいないため</t>
    <phoneticPr fontId="3"/>
  </si>
  <si>
    <t>希望する講師が芸術分野以外にも申請校が求める専門スキルを所有しており他の講師での実施が困難（福祉現場での活動経験が豊富等）</t>
    <rPh sb="15" eb="17">
      <t>シンセイ</t>
    </rPh>
    <phoneticPr fontId="3"/>
  </si>
  <si>
    <t>理由</t>
    <rPh sb="0" eb="2">
      <t>リユウ</t>
    </rPh>
    <phoneticPr fontId="3"/>
  </si>
  <si>
    <t>学年単位</t>
    <phoneticPr fontId="19"/>
  </si>
  <si>
    <t>その他</t>
    <phoneticPr fontId="19"/>
  </si>
  <si>
    <t>1年生</t>
    <phoneticPr fontId="19"/>
  </si>
  <si>
    <t>参加単位を記入してください</t>
    <rPh sb="0" eb="2">
      <t>サンカ</t>
    </rPh>
    <rPh sb="2" eb="4">
      <t>タンイ</t>
    </rPh>
    <rPh sb="5" eb="7">
      <t>キニュウ</t>
    </rPh>
    <phoneticPr fontId="19"/>
  </si>
  <si>
    <t>2年生</t>
  </si>
  <si>
    <t>3年生</t>
  </si>
  <si>
    <t>4年生</t>
  </si>
  <si>
    <t>5年生</t>
  </si>
  <si>
    <t>6年生</t>
  </si>
  <si>
    <t>（　　）年生</t>
    <phoneticPr fontId="19"/>
  </si>
  <si>
    <t>円</t>
    <rPh sb="0" eb="1">
      <t>エン</t>
    </rPh>
    <phoneticPr fontId="4"/>
  </si>
  <si>
    <t>講演等諸雑費合計（ｃ）</t>
    <rPh sb="0" eb="3">
      <t>コウエントウ</t>
    </rPh>
    <rPh sb="3" eb="4">
      <t>ショ</t>
    </rPh>
    <rPh sb="4" eb="6">
      <t>ザッピ</t>
    </rPh>
    <rPh sb="6" eb="8">
      <t>ゴウケイ</t>
    </rPh>
    <phoneticPr fontId="4"/>
  </si>
  <si>
    <t>（単位）</t>
    <rPh sb="1" eb="3">
      <t>タンイ</t>
    </rPh>
    <phoneticPr fontId="4"/>
  </si>
  <si>
    <t>数量</t>
    <rPh sb="0" eb="2">
      <t>スウリョウ</t>
    </rPh>
    <phoneticPr fontId="4"/>
  </si>
  <si>
    <t>単価</t>
    <rPh sb="0" eb="2">
      <t>タンカ</t>
    </rPh>
    <phoneticPr fontId="4"/>
  </si>
  <si>
    <t>種別</t>
    <rPh sb="0" eb="2">
      <t>シュベツ</t>
    </rPh>
    <phoneticPr fontId="4"/>
  </si>
  <si>
    <t>講師</t>
    <rPh sb="0" eb="2">
      <t>コウシ</t>
    </rPh>
    <phoneticPr fontId="4"/>
  </si>
  <si>
    <t>都道府県・政令指定都市</t>
    <rPh sb="0" eb="4">
      <t>トドウフケン</t>
    </rPh>
    <rPh sb="5" eb="7">
      <t>セイレイ</t>
    </rPh>
    <rPh sb="7" eb="9">
      <t>シテイ</t>
    </rPh>
    <rPh sb="9" eb="11">
      <t>トシ</t>
    </rPh>
    <phoneticPr fontId="4"/>
  </si>
  <si>
    <t>第１回</t>
    <phoneticPr fontId="4"/>
  </si>
  <si>
    <t>実施日</t>
    <rPh sb="0" eb="3">
      <t>ジッシビ</t>
    </rPh>
    <phoneticPr fontId="4"/>
  </si>
  <si>
    <t>※出発地が現住所と異なる場合は出発地（駅名/バス停名）及びその理由を記入してください</t>
    <rPh sb="1" eb="4">
      <t>シュッパツチ</t>
    </rPh>
    <rPh sb="5" eb="8">
      <t>ゲンジュウショ</t>
    </rPh>
    <rPh sb="9" eb="10">
      <t>コト</t>
    </rPh>
    <rPh sb="12" eb="14">
      <t>バアイ</t>
    </rPh>
    <rPh sb="15" eb="17">
      <t>シュッパツ</t>
    </rPh>
    <rPh sb="17" eb="18">
      <t>チ</t>
    </rPh>
    <rPh sb="19" eb="20">
      <t>エキ</t>
    </rPh>
    <rPh sb="24" eb="25">
      <t>テイ</t>
    </rPh>
    <rPh sb="25" eb="26">
      <t>メイ</t>
    </rPh>
    <rPh sb="27" eb="28">
      <t>オヨ</t>
    </rPh>
    <rPh sb="31" eb="33">
      <t>リユウ</t>
    </rPh>
    <rPh sb="34" eb="36">
      <t>キニュウ</t>
    </rPh>
    <phoneticPr fontId="4"/>
  </si>
  <si>
    <t>(備　考)</t>
    <rPh sb="1" eb="2">
      <t>ビ</t>
    </rPh>
    <rPh sb="3" eb="4">
      <t>コウ</t>
    </rPh>
    <phoneticPr fontId="4"/>
  </si>
  <si>
    <t>d</t>
    <phoneticPr fontId="4"/>
  </si>
  <si>
    <t>c</t>
    <phoneticPr fontId="4"/>
  </si>
  <si>
    <t>b</t>
    <phoneticPr fontId="4"/>
  </si>
  <si>
    <t>a</t>
    <phoneticPr fontId="4"/>
  </si>
  <si>
    <t>合　計</t>
    <rPh sb="0" eb="1">
      <t>ゴウ</t>
    </rPh>
    <rPh sb="2" eb="3">
      <t>ケイ</t>
    </rPh>
    <phoneticPr fontId="4"/>
  </si>
  <si>
    <t>→</t>
    <phoneticPr fontId="4"/>
  </si>
  <si>
    <t>着地</t>
    <rPh sb="0" eb="2">
      <t>チャクチチ</t>
    </rPh>
    <phoneticPr fontId="4"/>
  </si>
  <si>
    <t>発地</t>
    <rPh sb="0" eb="1">
      <t>ハツ</t>
    </rPh>
    <rPh sb="1" eb="2">
      <t>チ</t>
    </rPh>
    <phoneticPr fontId="4"/>
  </si>
  <si>
    <t>宿泊地</t>
    <rPh sb="0" eb="3">
      <t>シュクハクチ</t>
    </rPh>
    <phoneticPr fontId="4"/>
  </si>
  <si>
    <t>宿泊費</t>
    <rPh sb="0" eb="1">
      <t>ヤド</t>
    </rPh>
    <rPh sb="1" eb="2">
      <t>ハク</t>
    </rPh>
    <rPh sb="2" eb="3">
      <t>ヒ</t>
    </rPh>
    <phoneticPr fontId="4"/>
  </si>
  <si>
    <t>日当</t>
    <rPh sb="0" eb="1">
      <t>ヒ</t>
    </rPh>
    <rPh sb="1" eb="2">
      <t>トウ</t>
    </rPh>
    <phoneticPr fontId="4"/>
  </si>
  <si>
    <t>車 賃</t>
    <rPh sb="0" eb="1">
      <t>クルマ</t>
    </rPh>
    <rPh sb="2" eb="3">
      <t>チン</t>
    </rPh>
    <phoneticPr fontId="4"/>
  </si>
  <si>
    <t>交通費
小計</t>
    <rPh sb="0" eb="3">
      <t>コウツウヒ</t>
    </rPh>
    <phoneticPr fontId="4"/>
  </si>
  <si>
    <t>特急
急行料金</t>
    <rPh sb="0" eb="1">
      <t>トク</t>
    </rPh>
    <rPh sb="1" eb="2">
      <t>キュウ</t>
    </rPh>
    <phoneticPr fontId="4"/>
  </si>
  <si>
    <t>運賃
乗車券</t>
    <rPh sb="0" eb="1">
      <t>ウン</t>
    </rPh>
    <rPh sb="1" eb="2">
      <t>チン</t>
    </rPh>
    <phoneticPr fontId="4"/>
  </si>
  <si>
    <t>※距離
(㎞)</t>
    <rPh sb="1" eb="2">
      <t>キョ</t>
    </rPh>
    <rPh sb="2" eb="3">
      <t>リ</t>
    </rPh>
    <phoneticPr fontId="4"/>
  </si>
  <si>
    <t>※交通
機関名</t>
    <rPh sb="1" eb="3">
      <t>コウツウ</t>
    </rPh>
    <rPh sb="4" eb="6">
      <t>キカン</t>
    </rPh>
    <rPh sb="6" eb="7">
      <t>メイ</t>
    </rPh>
    <phoneticPr fontId="4"/>
  </si>
  <si>
    <t>移動区間</t>
    <rPh sb="0" eb="2">
      <t>イドウ</t>
    </rPh>
    <rPh sb="2" eb="4">
      <t>クカン</t>
    </rPh>
    <phoneticPr fontId="4"/>
  </si>
  <si>
    <t>曜日</t>
    <rPh sb="0" eb="1">
      <t>ヒカリ</t>
    </rPh>
    <rPh sb="1" eb="2">
      <t>ニチ</t>
    </rPh>
    <phoneticPr fontId="4"/>
  </si>
  <si>
    <t>日付</t>
    <rPh sb="0" eb="1">
      <t>ヒ</t>
    </rPh>
    <rPh sb="1" eb="2">
      <t>ヅケ</t>
    </rPh>
    <phoneticPr fontId="4"/>
  </si>
  <si>
    <r>
      <t xml:space="preserve">旅費合計
</t>
    </r>
    <r>
      <rPr>
        <sz val="9"/>
        <rFont val="ＭＳ Ｐゴシック"/>
        <family val="3"/>
        <charset val="128"/>
      </rPr>
      <t>（a+b+c+d)</t>
    </r>
    <rPh sb="0" eb="2">
      <t>リョヒ</t>
    </rPh>
    <rPh sb="2" eb="4">
      <t>ゴウケイ</t>
    </rPh>
    <phoneticPr fontId="4"/>
  </si>
  <si>
    <t>③旅費</t>
    <rPh sb="1" eb="3">
      <t>リョヒ</t>
    </rPh>
    <phoneticPr fontId="4"/>
  </si>
  <si>
    <t>最寄駅/バス停</t>
    <rPh sb="0" eb="2">
      <t>モヨリ</t>
    </rPh>
    <rPh sb="2" eb="3">
      <t>エキ</t>
    </rPh>
    <rPh sb="6" eb="7">
      <t>テイ</t>
    </rPh>
    <phoneticPr fontId="4"/>
  </si>
  <si>
    <t>最寄交通機関</t>
    <rPh sb="0" eb="2">
      <t>モヨリ</t>
    </rPh>
    <rPh sb="2" eb="4">
      <t>コウツウ</t>
    </rPh>
    <rPh sb="4" eb="6">
      <t>キカン</t>
    </rPh>
    <phoneticPr fontId="4"/>
  </si>
  <si>
    <t>-</t>
    <phoneticPr fontId="4"/>
  </si>
  <si>
    <t>〒</t>
    <phoneticPr fontId="4"/>
  </si>
  <si>
    <t>現住所</t>
    <rPh sb="0" eb="3">
      <t>ゲンジュウショ</t>
    </rPh>
    <phoneticPr fontId="4"/>
  </si>
  <si>
    <t>職業</t>
    <rPh sb="0" eb="2">
      <t>ショクギョウ</t>
    </rPh>
    <phoneticPr fontId="4"/>
  </si>
  <si>
    <t>所属団体</t>
    <rPh sb="0" eb="2">
      <t>ショゾク</t>
    </rPh>
    <rPh sb="2" eb="4">
      <t>ダンタイ</t>
    </rPh>
    <phoneticPr fontId="4"/>
  </si>
  <si>
    <t>専門分野</t>
    <rPh sb="0" eb="2">
      <t>センモン</t>
    </rPh>
    <rPh sb="2" eb="4">
      <t>ブンヤ</t>
    </rPh>
    <phoneticPr fontId="4"/>
  </si>
  <si>
    <t>芸名</t>
    <rPh sb="0" eb="2">
      <t>ゲイメイ</t>
    </rPh>
    <phoneticPr fontId="4"/>
  </si>
  <si>
    <t>本名</t>
    <rPh sb="0" eb="2">
      <t>ホンミョウ</t>
    </rPh>
    <phoneticPr fontId="4"/>
  </si>
  <si>
    <t>生年月日</t>
    <rPh sb="0" eb="2">
      <t>セイネン</t>
    </rPh>
    <rPh sb="2" eb="4">
      <t>ガッピ</t>
    </rPh>
    <phoneticPr fontId="4"/>
  </si>
  <si>
    <t>ふりがな</t>
    <phoneticPr fontId="4"/>
  </si>
  <si>
    <t>現在</t>
    <rPh sb="0" eb="2">
      <t>ゲンザイ</t>
    </rPh>
    <phoneticPr fontId="4"/>
  </si>
  <si>
    <t>②被派遣者</t>
    <rPh sb="1" eb="2">
      <t>ヒ</t>
    </rPh>
    <rPh sb="2" eb="4">
      <t>ハケン</t>
    </rPh>
    <rPh sb="4" eb="5">
      <t>シャ</t>
    </rPh>
    <phoneticPr fontId="4"/>
  </si>
  <si>
    <t>学校名</t>
    <rPh sb="0" eb="2">
      <t>ガッコウ</t>
    </rPh>
    <rPh sb="2" eb="3">
      <t>メイ</t>
    </rPh>
    <phoneticPr fontId="4"/>
  </si>
  <si>
    <t>①派遣先</t>
    <rPh sb="1" eb="3">
      <t>ハケン</t>
    </rPh>
    <rPh sb="3" eb="4">
      <t>サキ</t>
    </rPh>
    <phoneticPr fontId="4"/>
  </si>
  <si>
    <t>第1回</t>
    <rPh sb="0" eb="1">
      <t>ダイ</t>
    </rPh>
    <rPh sb="2" eb="3">
      <t>カイ</t>
    </rPh>
    <phoneticPr fontId="4"/>
  </si>
  <si>
    <t>被派遣者 略歴書(兼)旅費計算書</t>
    <rPh sb="0" eb="1">
      <t>ヒ</t>
    </rPh>
    <rPh sb="1" eb="3">
      <t>ハケン</t>
    </rPh>
    <rPh sb="3" eb="4">
      <t>シャ</t>
    </rPh>
    <rPh sb="5" eb="8">
      <t>リャクレキショ</t>
    </rPh>
    <rPh sb="9" eb="10">
      <t>ケン</t>
    </rPh>
    <rPh sb="11" eb="13">
      <t>リョヒ</t>
    </rPh>
    <rPh sb="13" eb="16">
      <t>ケイサンショ</t>
    </rPh>
    <phoneticPr fontId="4"/>
  </si>
  <si>
    <t>項目または業者名</t>
    <rPh sb="0" eb="2">
      <t>コウモク</t>
    </rPh>
    <rPh sb="5" eb="7">
      <t>ギョウシャ</t>
    </rPh>
    <rPh sb="7" eb="8">
      <t>メイ</t>
    </rPh>
    <phoneticPr fontId="4"/>
  </si>
  <si>
    <t>教科の位置付け</t>
    <rPh sb="0" eb="2">
      <t>キョウカ</t>
    </rPh>
    <rPh sb="3" eb="6">
      <t>イチヅ</t>
    </rPh>
    <phoneticPr fontId="3"/>
  </si>
  <si>
    <t>特別活動</t>
    <phoneticPr fontId="3"/>
  </si>
  <si>
    <t>教科</t>
    <phoneticPr fontId="3"/>
  </si>
  <si>
    <t>その他</t>
  </si>
  <si>
    <t>特別活動名</t>
    <rPh sb="0" eb="2">
      <t>トクベツ</t>
    </rPh>
    <rPh sb="2" eb="4">
      <t>カツドウ</t>
    </rPh>
    <rPh sb="4" eb="5">
      <t>メイ</t>
    </rPh>
    <phoneticPr fontId="3"/>
  </si>
  <si>
    <t>教科名</t>
    <rPh sb="0" eb="2">
      <t>キョウカ</t>
    </rPh>
    <rPh sb="2" eb="3">
      <t>メイ</t>
    </rPh>
    <phoneticPr fontId="3"/>
  </si>
  <si>
    <t>その他位置付け</t>
    <rPh sb="2" eb="3">
      <t>タ</t>
    </rPh>
    <rPh sb="3" eb="6">
      <t>イチヅ</t>
    </rPh>
    <phoneticPr fontId="3"/>
  </si>
  <si>
    <t>内訳</t>
    <rPh sb="0" eb="2">
      <t>ウチワケ</t>
    </rPh>
    <phoneticPr fontId="3"/>
  </si>
  <si>
    <t>学年単位</t>
  </si>
  <si>
    <t>学級単位</t>
  </si>
  <si>
    <t>全校児童/生徒</t>
    <phoneticPr fontId="3"/>
  </si>
  <si>
    <t>実施校の教室・体育館</t>
    <rPh sb="0" eb="2">
      <t>ジッシ</t>
    </rPh>
    <rPh sb="2" eb="3">
      <t>コウ</t>
    </rPh>
    <rPh sb="4" eb="6">
      <t>キョウシツ</t>
    </rPh>
    <rPh sb="7" eb="10">
      <t>タイイクカン</t>
    </rPh>
    <phoneticPr fontId="3"/>
  </si>
  <si>
    <t>合同開催校の教室・体育館</t>
    <rPh sb="0" eb="4">
      <t>ゴウドウカイサイ</t>
    </rPh>
    <rPh sb="4" eb="5">
      <t>コウ</t>
    </rPh>
    <rPh sb="6" eb="8">
      <t>キョウシツ</t>
    </rPh>
    <rPh sb="9" eb="12">
      <t>タイイクカン</t>
    </rPh>
    <phoneticPr fontId="3"/>
  </si>
  <si>
    <t>文化施設等</t>
    <rPh sb="0" eb="2">
      <t>ブンカ</t>
    </rPh>
    <rPh sb="2" eb="4">
      <t>シセツ</t>
    </rPh>
    <rPh sb="4" eb="5">
      <t>トウ</t>
    </rPh>
    <phoneticPr fontId="3"/>
  </si>
  <si>
    <t>会場</t>
    <rPh sb="0" eb="2">
      <t>カイジョウ</t>
    </rPh>
    <phoneticPr fontId="3"/>
  </si>
  <si>
    <t>1-1</t>
    <phoneticPr fontId="3"/>
  </si>
  <si>
    <t>1-2</t>
  </si>
  <si>
    <t>1-3</t>
  </si>
  <si>
    <t>1-4</t>
  </si>
  <si>
    <t>1-5</t>
  </si>
  <si>
    <t>1-6</t>
  </si>
  <si>
    <t>1-7</t>
  </si>
  <si>
    <t>1-8</t>
  </si>
  <si>
    <t>2-1</t>
    <phoneticPr fontId="3"/>
  </si>
  <si>
    <t>2-2</t>
  </si>
  <si>
    <t>2-3</t>
  </si>
  <si>
    <t>2-4</t>
  </si>
  <si>
    <t>2-5</t>
  </si>
  <si>
    <t>2-6</t>
  </si>
  <si>
    <t>3-1</t>
    <phoneticPr fontId="3"/>
  </si>
  <si>
    <t>3-2</t>
  </si>
  <si>
    <t>3-3</t>
  </si>
  <si>
    <t>3-4</t>
  </si>
  <si>
    <t>3-5</t>
  </si>
  <si>
    <t>2-7</t>
  </si>
  <si>
    <t>2-8</t>
  </si>
  <si>
    <t>3-6</t>
  </si>
  <si>
    <t>3-7</t>
  </si>
  <si>
    <t>3-8</t>
  </si>
  <si>
    <t>第２回</t>
    <phoneticPr fontId="4"/>
  </si>
  <si>
    <t>第３回</t>
    <phoneticPr fontId="4"/>
  </si>
  <si>
    <t>航空機</t>
    <phoneticPr fontId="3"/>
  </si>
  <si>
    <t>その他</t>
    <phoneticPr fontId="3"/>
  </si>
  <si>
    <t>JR特急あり</t>
    <phoneticPr fontId="3"/>
  </si>
  <si>
    <t>JR特急なし</t>
    <phoneticPr fontId="3"/>
  </si>
  <si>
    <t>私鉄特急あり</t>
    <phoneticPr fontId="3"/>
  </si>
  <si>
    <t>私鉄特急なし</t>
    <phoneticPr fontId="3"/>
  </si>
  <si>
    <t>船</t>
    <phoneticPr fontId="3"/>
  </si>
  <si>
    <t>路線バス</t>
  </si>
  <si>
    <t>自家用車</t>
  </si>
  <si>
    <t>自家用車(同乗)</t>
  </si>
  <si>
    <t>運搬車(同乗)</t>
  </si>
  <si>
    <t>徒歩</t>
  </si>
  <si>
    <t>円</t>
    <rPh sb="0" eb="1">
      <t>エン</t>
    </rPh>
    <phoneticPr fontId="3"/>
  </si>
  <si>
    <t>申請校に音楽専科・美術専科の教員がいないため</t>
    <rPh sb="0" eb="2">
      <t>シンセイ</t>
    </rPh>
    <rPh sb="2" eb="3">
      <t>コウ</t>
    </rPh>
    <rPh sb="4" eb="8">
      <t>オンガクセンカ</t>
    </rPh>
    <rPh sb="9" eb="13">
      <t>ビジュツセンカ</t>
    </rPh>
    <phoneticPr fontId="3"/>
  </si>
  <si>
    <t>音楽</t>
  </si>
  <si>
    <t>国語</t>
  </si>
  <si>
    <t>社会</t>
  </si>
  <si>
    <t>生活</t>
  </si>
  <si>
    <t>図画工作</t>
  </si>
  <si>
    <t>家庭・技術</t>
    <rPh sb="3" eb="5">
      <t>ギジュツ</t>
    </rPh>
    <phoneticPr fontId="16"/>
  </si>
  <si>
    <t>外国語</t>
    <rPh sb="0" eb="3">
      <t>ガイコクゴ</t>
    </rPh>
    <phoneticPr fontId="16"/>
  </si>
  <si>
    <t>道徳</t>
    <rPh sb="0" eb="2">
      <t>ドウトク</t>
    </rPh>
    <phoneticPr fontId="3"/>
  </si>
  <si>
    <t>総合的な学習の時間</t>
    <rPh sb="7" eb="9">
      <t>ジカン</t>
    </rPh>
    <phoneticPr fontId="3"/>
  </si>
  <si>
    <t>　</t>
    <phoneticPr fontId="3"/>
  </si>
  <si>
    <t>美術</t>
    <rPh sb="0" eb="2">
      <t>ビジュツ</t>
    </rPh>
    <phoneticPr fontId="3"/>
  </si>
  <si>
    <t>【決算総括表】</t>
    <rPh sb="1" eb="3">
      <t>ケッサン</t>
    </rPh>
    <rPh sb="3" eb="5">
      <t>ソウカツ</t>
    </rPh>
    <rPh sb="5" eb="6">
      <t>ヒョウ</t>
    </rPh>
    <phoneticPr fontId="4"/>
  </si>
  <si>
    <t>区分</t>
    <rPh sb="0" eb="2">
      <t>クブン</t>
    </rPh>
    <phoneticPr fontId="4"/>
  </si>
  <si>
    <t>①</t>
    <phoneticPr fontId="4"/>
  </si>
  <si>
    <t>謝金</t>
    <rPh sb="0" eb="2">
      <t>シャキン</t>
    </rPh>
    <phoneticPr fontId="4"/>
  </si>
  <si>
    <t>②</t>
    <phoneticPr fontId="4"/>
  </si>
  <si>
    <t>旅費</t>
    <rPh sb="0" eb="2">
      <t>リョヒ</t>
    </rPh>
    <phoneticPr fontId="4"/>
  </si>
  <si>
    <t>③</t>
    <phoneticPr fontId="4"/>
  </si>
  <si>
    <t>講演等諸雑費</t>
    <rPh sb="0" eb="3">
      <t>コウエントウ</t>
    </rPh>
    <rPh sb="3" eb="4">
      <t>ショ</t>
    </rPh>
    <rPh sb="4" eb="6">
      <t>ザッピ</t>
    </rPh>
    <phoneticPr fontId="4"/>
  </si>
  <si>
    <t>【①謝金】</t>
    <rPh sb="2" eb="4">
      <t>シャキン</t>
    </rPh>
    <phoneticPr fontId="19"/>
  </si>
  <si>
    <t>発注年月日</t>
    <rPh sb="0" eb="2">
      <t>ハッチュウ</t>
    </rPh>
    <rPh sb="2" eb="5">
      <t>ネンガッピ</t>
    </rPh>
    <phoneticPr fontId="4"/>
  </si>
  <si>
    <t>引取年月日</t>
    <rPh sb="0" eb="1">
      <t>ヒ</t>
    </rPh>
    <rPh sb="1" eb="2">
      <t>ト</t>
    </rPh>
    <rPh sb="2" eb="5">
      <t>ネンガッピ</t>
    </rPh>
    <phoneticPr fontId="4"/>
  </si>
  <si>
    <t>【②旅費】</t>
    <rPh sb="2" eb="4">
      <t>リョヒ</t>
    </rPh>
    <phoneticPr fontId="4"/>
  </si>
  <si>
    <t>旅費支払額</t>
    <rPh sb="0" eb="2">
      <t>リョヒ</t>
    </rPh>
    <rPh sb="2" eb="4">
      <t>シハライ</t>
    </rPh>
    <rPh sb="4" eb="5">
      <t>ガク</t>
    </rPh>
    <phoneticPr fontId="4"/>
  </si>
  <si>
    <t>補助者</t>
    <rPh sb="0" eb="3">
      <t>ホジョシャ</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</si>
  <si>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</si>
  <si>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</si>
  <si>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</si>
  <si>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</si>
  <si>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</si>
  <si>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</si>
  <si>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</si>
  <si>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</si>
  <si>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旅費合計（ｂ）</t>
    <rPh sb="0" eb="2">
      <t>リョヒ</t>
    </rPh>
    <rPh sb="2" eb="4">
      <t>ゴウケイ</t>
    </rPh>
    <phoneticPr fontId="4"/>
  </si>
  <si>
    <t>-</t>
  </si>
  <si>
    <t>体育／保健体育</t>
    <rPh sb="3" eb="7">
      <t>ホケンタイイク</t>
    </rPh>
    <phoneticPr fontId="16"/>
  </si>
  <si>
    <t>理科</t>
    <phoneticPr fontId="3"/>
  </si>
  <si>
    <t>算数／数学</t>
    <rPh sb="3" eb="5">
      <t>スウガク</t>
    </rPh>
    <phoneticPr fontId="16"/>
  </si>
  <si>
    <t>③【講演等諸雑費】</t>
    <rPh sb="2" eb="5">
      <t>コウエントウ</t>
    </rPh>
    <rPh sb="5" eb="6">
      <t>ショ</t>
    </rPh>
    <rPh sb="6" eb="8">
      <t>ザッピ</t>
    </rPh>
    <phoneticPr fontId="4"/>
  </si>
  <si>
    <t>※本事業で得た個人情報は、本事業内のみで使用します</t>
    <phoneticPr fontId="3"/>
  </si>
  <si>
    <t>特別活動名</t>
  </si>
  <si>
    <t>特別活動名を入力してください</t>
    <rPh sb="0" eb="5">
      <t>トクベツカツドウメイ</t>
    </rPh>
    <rPh sb="6" eb="8">
      <t>ニュウリョク</t>
    </rPh>
    <phoneticPr fontId="3"/>
  </si>
  <si>
    <t>その他位置付けの内容を入力してください</t>
    <rPh sb="2" eb="3">
      <t>タ</t>
    </rPh>
    <rPh sb="3" eb="6">
      <t>イチヅ</t>
    </rPh>
    <rPh sb="8" eb="10">
      <t>ナイヨウ</t>
    </rPh>
    <rPh sb="11" eb="13">
      <t>ニュウリョク</t>
    </rPh>
    <phoneticPr fontId="3"/>
  </si>
  <si>
    <t>様式2　補助者リスト</t>
    <rPh sb="0" eb="2">
      <t>ヨウシキ</t>
    </rPh>
    <rPh sb="4" eb="7">
      <t>ホジョシャ</t>
    </rPh>
    <phoneticPr fontId="3"/>
  </si>
  <si>
    <t>様式9　補助者リスト</t>
    <rPh sb="0" eb="2">
      <t>ヨウシキ</t>
    </rPh>
    <phoneticPr fontId="3"/>
  </si>
  <si>
    <t>⑨</t>
  </si>
  <si>
    <t>⑩</t>
  </si>
  <si>
    <t>⑪</t>
  </si>
  <si>
    <t>⑫</t>
  </si>
  <si>
    <t>⑬</t>
  </si>
  <si>
    <t>具体的な学級（1年1組　等）を記入してください</t>
    <rPh sb="0" eb="3">
      <t>グタイテキ</t>
    </rPh>
    <rPh sb="4" eb="6">
      <t>ガッキュウ</t>
    </rPh>
    <rPh sb="8" eb="9">
      <t>ネン</t>
    </rPh>
    <rPh sb="10" eb="11">
      <t>クミ</t>
    </rPh>
    <rPh sb="12" eb="13">
      <t>ナド</t>
    </rPh>
    <rPh sb="15" eb="17">
      <t>キニュウ</t>
    </rPh>
    <phoneticPr fontId="3"/>
  </si>
  <si>
    <t>⑭</t>
    <phoneticPr fontId="3"/>
  </si>
  <si>
    <t>⑮</t>
    <phoneticPr fontId="3"/>
  </si>
  <si>
    <t>令和5年度文化芸術による子供育成推進事業（芸術家の派遣事業）</t>
    <phoneticPr fontId="4"/>
  </si>
  <si>
    <t>令和5年度 文化芸術による子供育成推進事業（芸術家の派遣事業）</t>
    <phoneticPr fontId="19"/>
  </si>
  <si>
    <t>様式9（講師作成）</t>
    <rPh sb="0" eb="2">
      <t>ヨウシキ</t>
    </rPh>
    <rPh sb="4" eb="6">
      <t>コウシ</t>
    </rPh>
    <phoneticPr fontId="4"/>
  </si>
  <si>
    <t>様式10（講師作成）</t>
    <phoneticPr fontId="4"/>
  </si>
  <si>
    <t>【参考】領収書貼付シート</t>
    <rPh sb="1" eb="3">
      <t>サンコウ</t>
    </rPh>
    <phoneticPr fontId="4"/>
  </si>
  <si>
    <t>利用日</t>
    <rPh sb="0" eb="2">
      <t>リヨウ</t>
    </rPh>
    <rPh sb="2" eb="3">
      <t>ビ</t>
    </rPh>
    <phoneticPr fontId="19"/>
  </si>
  <si>
    <t>月</t>
    <rPh sb="0" eb="1">
      <t>ガツ</t>
    </rPh>
    <phoneticPr fontId="19"/>
  </si>
  <si>
    <t>日</t>
    <rPh sb="0" eb="1">
      <t>ニチ</t>
    </rPh>
    <phoneticPr fontId="19"/>
  </si>
  <si>
    <t>※</t>
    <phoneticPr fontId="19"/>
  </si>
  <si>
    <t>黄色のセルに記入し、印刷の上、</t>
    <rPh sb="0" eb="2">
      <t>キイロ</t>
    </rPh>
    <rPh sb="6" eb="8">
      <t>キニュウ</t>
    </rPh>
    <rPh sb="10" eb="12">
      <t>インサツ</t>
    </rPh>
    <rPh sb="13" eb="14">
      <t>ウエ</t>
    </rPh>
    <phoneticPr fontId="19"/>
  </si>
  <si>
    <t>領収書原本を貼付してください</t>
    <rPh sb="2" eb="3">
      <t>ショ</t>
    </rPh>
    <phoneticPr fontId="3"/>
  </si>
  <si>
    <r>
      <t>利用者氏名</t>
    </r>
    <r>
      <rPr>
        <b/>
        <sz val="10"/>
        <rFont val="ＭＳ Ｐゴシック"/>
        <family val="3"/>
        <charset val="128"/>
        <scheme val="minor"/>
      </rPr>
      <t>※本名</t>
    </r>
    <rPh sb="0" eb="3">
      <t>リヨウシャ</t>
    </rPh>
    <rPh sb="3" eb="5">
      <t>シメイ</t>
    </rPh>
    <rPh sb="6" eb="8">
      <t>ホンミョウ</t>
    </rPh>
    <phoneticPr fontId="19"/>
  </si>
  <si>
    <t>※1枚に貼付出来ない場合は、2枚目、3枚目を作成ください</t>
    <rPh sb="2" eb="3">
      <t>マイ</t>
    </rPh>
    <rPh sb="4" eb="5">
      <t>ハ</t>
    </rPh>
    <rPh sb="5" eb="6">
      <t>フ</t>
    </rPh>
    <rPh sb="6" eb="8">
      <t>デキ</t>
    </rPh>
    <rPh sb="10" eb="12">
      <t>バアイ</t>
    </rPh>
    <rPh sb="15" eb="17">
      <t>マイメ</t>
    </rPh>
    <rPh sb="19" eb="21">
      <t>マイメ</t>
    </rPh>
    <rPh sb="22" eb="24">
      <t>サクセイ</t>
    </rPh>
    <phoneticPr fontId="19"/>
  </si>
  <si>
    <t>※領収書内訳金額利用区間、金額の内訳等を明記してください</t>
    <rPh sb="1" eb="4">
      <t>リョウシュウショ</t>
    </rPh>
    <rPh sb="4" eb="6">
      <t>ウチワケ</t>
    </rPh>
    <rPh sb="6" eb="8">
      <t>キンガク</t>
    </rPh>
    <phoneticPr fontId="19"/>
  </si>
  <si>
    <t>A4 サイズに満たない場合、本紙をご活用ください</t>
    <rPh sb="7" eb="8">
      <t>ミ</t>
    </rPh>
    <rPh sb="11" eb="13">
      <t>バアイ</t>
    </rPh>
    <rPh sb="14" eb="16">
      <t>ホンシ</t>
    </rPh>
    <rPh sb="18" eb="20">
      <t>カツヨウ</t>
    </rPh>
    <phoneticPr fontId="19"/>
  </si>
  <si>
    <t>都道府県、市区町村等で貼付様式がございます際は、従来通りで構いません</t>
    <rPh sb="0" eb="4">
      <t>トドウフケン</t>
    </rPh>
    <rPh sb="5" eb="7">
      <t>シク</t>
    </rPh>
    <rPh sb="7" eb="9">
      <t>チョウソン</t>
    </rPh>
    <rPh sb="9" eb="10">
      <t>トウ</t>
    </rPh>
    <rPh sb="11" eb="13">
      <t>チョウフ</t>
    </rPh>
    <rPh sb="13" eb="15">
      <t>ヨウシキ</t>
    </rPh>
    <rPh sb="21" eb="22">
      <t>サイ</t>
    </rPh>
    <rPh sb="24" eb="26">
      <t>ジュウライ</t>
    </rPh>
    <rPh sb="26" eb="27">
      <t>ドオ</t>
    </rPh>
    <rPh sb="29" eb="30">
      <t>カマ</t>
    </rPh>
    <phoneticPr fontId="19"/>
  </si>
  <si>
    <t>第2回</t>
    <rPh sb="0" eb="1">
      <t>ダイ</t>
    </rPh>
    <rPh sb="2" eb="3">
      <t>カイ</t>
    </rPh>
    <phoneticPr fontId="3"/>
  </si>
  <si>
    <t>第3回</t>
    <phoneticPr fontId="3"/>
  </si>
  <si>
    <t>備考／（予算額及び行程変更した場合）変更理由</t>
    <rPh sb="0" eb="2">
      <t>ビコウ</t>
    </rPh>
    <rPh sb="4" eb="6">
      <t>ヨサン</t>
    </rPh>
    <rPh sb="6" eb="7">
      <t>ガク</t>
    </rPh>
    <rPh sb="7" eb="8">
      <t>オヨ</t>
    </rPh>
    <rPh sb="9" eb="13">
      <t>コウテイヘンコウ</t>
    </rPh>
    <rPh sb="15" eb="17">
      <t>バアイ</t>
    </rPh>
    <rPh sb="18" eb="20">
      <t>ヘンコウ</t>
    </rPh>
    <rPh sb="20" eb="22">
      <t>リユウ</t>
    </rPh>
    <phoneticPr fontId="19"/>
  </si>
  <si>
    <t>※Bank ID（取引先ID）について、各従事者に確認の上、「4桁-1桁」の数字を記入してください</t>
    <rPh sb="20" eb="24">
      <t>カクジュウジシャ</t>
    </rPh>
    <rPh sb="25" eb="27">
      <t>カクニン</t>
    </rPh>
    <rPh sb="28" eb="29">
      <t>ウエ</t>
    </rPh>
    <rPh sb="32" eb="33">
      <t>ケタ</t>
    </rPh>
    <rPh sb="35" eb="36">
      <t>ケタ</t>
    </rPh>
    <rPh sb="38" eb="40">
      <t>スウジ</t>
    </rPh>
    <rPh sb="41" eb="43">
      <t>キニュウ</t>
    </rPh>
    <phoneticPr fontId="3"/>
  </si>
  <si>
    <t>※様式10をもとに記入してください</t>
    <phoneticPr fontId="3"/>
  </si>
  <si>
    <t>円</t>
    <rPh sb="0" eb="1">
      <t>エン</t>
    </rPh>
    <phoneticPr fontId="3"/>
  </si>
  <si>
    <t>□□□□</t>
    <phoneticPr fontId="3"/>
  </si>
  <si>
    <t>ｈ2023-**-***</t>
    <phoneticPr fontId="3"/>
  </si>
  <si>
    <t>芸術　花子</t>
    <rPh sb="0" eb="2">
      <t>ゲイジュツ</t>
    </rPh>
    <rPh sb="3" eb="5">
      <t>ハナコ</t>
    </rPh>
    <phoneticPr fontId="3"/>
  </si>
  <si>
    <t>決定通知記載日</t>
  </si>
  <si>
    <t>全回</t>
  </si>
  <si>
    <t>第3回</t>
  </si>
  <si>
    <t>○○○○</t>
    <phoneticPr fontId="3"/>
  </si>
  <si>
    <t>ID未取得</t>
  </si>
  <si>
    <t>不明</t>
  </si>
  <si>
    <t>運搬費</t>
    <rPh sb="0" eb="3">
      <t>ウンパンヒ</t>
    </rPh>
    <phoneticPr fontId="3"/>
  </si>
  <si>
    <t>○</t>
    <phoneticPr fontId="3"/>
  </si>
  <si>
    <t>著作権使用料</t>
  </si>
  <si>
    <t>レンタル費</t>
  </si>
  <si>
    <t>回</t>
    <rPh sb="0" eb="1">
      <t>カイ</t>
    </rPh>
    <phoneticPr fontId="3"/>
  </si>
  <si>
    <t>式</t>
    <rPh sb="0" eb="1">
      <t>シキ</t>
    </rPh>
    <phoneticPr fontId="3"/>
  </si>
  <si>
    <t>第2回/第3回</t>
  </si>
  <si>
    <t>第1回</t>
  </si>
  <si>
    <t>○○駅</t>
    <rPh sb="2" eb="3">
      <t>エキ</t>
    </rPh>
    <phoneticPr fontId="3"/>
  </si>
  <si>
    <t>げいじゅつ　はなこ</t>
    <phoneticPr fontId="3"/>
  </si>
  <si>
    <t>文化　花子</t>
    <rPh sb="0" eb="2">
      <t>ブンカ</t>
    </rPh>
    <rPh sb="3" eb="5">
      <t>ハナコ</t>
    </rPh>
    <phoneticPr fontId="3"/>
  </si>
  <si>
    <t>ぶんか　はなこ　</t>
    <phoneticPr fontId="3"/>
  </si>
  <si>
    <t>○○室内管弦楽団</t>
    <rPh sb="2" eb="4">
      <t>シツナイ</t>
    </rPh>
    <rPh sb="4" eb="6">
      <t>カンゲン</t>
    </rPh>
    <rPh sb="6" eb="8">
      <t>ガクダン</t>
    </rPh>
    <phoneticPr fontId="3"/>
  </si>
  <si>
    <t>ヴァイオリン</t>
    <phoneticPr fontId="3"/>
  </si>
  <si>
    <t>ヴァイオリニスト</t>
    <phoneticPr fontId="3"/>
  </si>
  <si>
    <t>×××</t>
    <phoneticPr fontId="3"/>
  </si>
  <si>
    <t>××××</t>
    <phoneticPr fontId="3"/>
  </si>
  <si>
    <t>○○県</t>
    <rPh sb="2" eb="3">
      <t>ケン</t>
    </rPh>
    <phoneticPr fontId="3"/>
  </si>
  <si>
    <t>○○県△△市△△町×××-××</t>
    <rPh sb="2" eb="3">
      <t>ケン</t>
    </rPh>
    <rPh sb="5" eb="6">
      <t>シ</t>
    </rPh>
    <rPh sb="8" eb="9">
      <t>マチ</t>
    </rPh>
    <phoneticPr fontId="3"/>
  </si>
  <si>
    <t>ＪＲ</t>
    <phoneticPr fontId="3"/>
  </si>
  <si>
    <t>→</t>
  </si>
  <si>
    <t>JR特急なし</t>
  </si>
  <si>
    <t/>
  </si>
  <si>
    <t>△△駅</t>
    <rPh sb="2" eb="3">
      <t>エキ</t>
    </rPh>
    <phoneticPr fontId="3"/>
  </si>
  <si>
    <t>△△駅バス停</t>
    <rPh sb="2" eb="3">
      <t>エキ</t>
    </rPh>
    <rPh sb="5" eb="6">
      <t>テイ</t>
    </rPh>
    <phoneticPr fontId="3"/>
  </si>
  <si>
    <t>××バス停</t>
    <rPh sb="4" eb="5">
      <t>テイ</t>
    </rPh>
    <phoneticPr fontId="3"/>
  </si>
  <si>
    <t>様式9に転記してください</t>
    <rPh sb="0" eb="2">
      <t>ヨウシキ</t>
    </rPh>
    <rPh sb="4" eb="6">
      <t>テンキ</t>
    </rPh>
    <phoneticPr fontId="3"/>
  </si>
  <si>
    <t>謝金合計</t>
    <rPh sb="0" eb="4">
      <t>シャキンゴウケイ</t>
    </rPh>
    <phoneticPr fontId="4"/>
  </si>
  <si>
    <t>引取年月日</t>
    <rPh sb="0" eb="5">
      <t>ヒキトリネンガッピ</t>
    </rPh>
    <phoneticPr fontId="4"/>
  </si>
  <si>
    <t>日計数</t>
    <rPh sb="0" eb="2">
      <t>ニッケイ</t>
    </rPh>
    <rPh sb="2" eb="3">
      <t>スウ</t>
    </rPh>
    <phoneticPr fontId="3"/>
  </si>
  <si>
    <t>小計</t>
    <rPh sb="0" eb="2">
      <t>ショウケイ</t>
    </rPh>
    <phoneticPr fontId="3"/>
  </si>
  <si>
    <t>講師</t>
    <rPh sb="0" eb="2">
      <t>コウシ</t>
    </rPh>
    <phoneticPr fontId="3"/>
  </si>
  <si>
    <t>補
助
者</t>
    <rPh sb="0" eb="1">
      <t>ホ</t>
    </rPh>
    <rPh sb="2" eb="3">
      <t>タスケ</t>
    </rPh>
    <rPh sb="4" eb="5">
      <t>シャ</t>
    </rPh>
    <phoneticPr fontId="3"/>
  </si>
  <si>
    <t>Bank ID
（取引先ID）</t>
    <rPh sb="9" eb="11">
      <t>トリヒキ</t>
    </rPh>
    <rPh sb="11" eb="12">
      <t>サキ</t>
    </rPh>
    <phoneticPr fontId="4"/>
  </si>
  <si>
    <t>氏名</t>
    <rPh sb="0" eb="2">
      <t>シメイ</t>
    </rPh>
    <phoneticPr fontId="3"/>
  </si>
  <si>
    <t>演奏
時間計</t>
    <rPh sb="0" eb="2">
      <t>エンソウ</t>
    </rPh>
    <rPh sb="3" eb="6">
      <t>ジカンケイ</t>
    </rPh>
    <phoneticPr fontId="3"/>
  </si>
  <si>
    <t>実技
時間計</t>
    <rPh sb="0" eb="2">
      <t>ジツギ</t>
    </rPh>
    <rPh sb="3" eb="6">
      <t>ジカンケイ</t>
    </rPh>
    <phoneticPr fontId="3"/>
  </si>
  <si>
    <t>単労
時間計</t>
    <rPh sb="0" eb="2">
      <t>タンロウ</t>
    </rPh>
    <rPh sb="3" eb="6">
      <t>ジカンケイ</t>
    </rPh>
    <phoneticPr fontId="3"/>
  </si>
  <si>
    <t>⑬</t>
    <phoneticPr fontId="3"/>
  </si>
  <si>
    <t>⑭</t>
    <phoneticPr fontId="3"/>
  </si>
  <si>
    <t>⑮</t>
    <phoneticPr fontId="3"/>
  </si>
  <si>
    <t>氏名　※本名</t>
    <rPh sb="0" eb="2">
      <t>シメイ</t>
    </rPh>
    <rPh sb="4" eb="6">
      <t>ホンミョウ</t>
    </rPh>
    <phoneticPr fontId="3"/>
  </si>
  <si>
    <t>謝金合計（ａ）</t>
    <rPh sb="0" eb="4">
      <t>シャキンゴウケイ</t>
    </rPh>
    <phoneticPr fontId="3"/>
  </si>
  <si>
    <t>（ｂ）</t>
    <phoneticPr fontId="3"/>
  </si>
  <si>
    <t>（ｃ）</t>
    <phoneticPr fontId="3"/>
  </si>
  <si>
    <t>受付ＩＤ</t>
    <phoneticPr fontId="4"/>
  </si>
  <si>
    <t>実施校名</t>
    <phoneticPr fontId="4"/>
  </si>
  <si>
    <t>種別</t>
    <rPh sb="0" eb="2">
      <t>シュベツ</t>
    </rPh>
    <phoneticPr fontId="3"/>
  </si>
  <si>
    <r>
      <t>氏名</t>
    </r>
    <r>
      <rPr>
        <sz val="11"/>
        <color indexed="8"/>
        <rFont val="ＭＳ Ｐゴシック"/>
        <family val="3"/>
        <charset val="128"/>
      </rPr>
      <t>　※本名</t>
    </r>
    <rPh sb="0" eb="2">
      <t>シメイ</t>
    </rPh>
    <rPh sb="4" eb="6">
      <t>ホンミョウ</t>
    </rPh>
    <phoneticPr fontId="4"/>
  </si>
  <si>
    <t>（ａ）</t>
    <phoneticPr fontId="3"/>
  </si>
  <si>
    <t>（a）</t>
    <phoneticPr fontId="3"/>
  </si>
  <si>
    <t>発注
年月日</t>
    <rPh sb="0" eb="2">
      <t>ハッチュウ</t>
    </rPh>
    <rPh sb="3" eb="6">
      <t>ネンガッピ</t>
    </rPh>
    <phoneticPr fontId="4"/>
  </si>
  <si>
    <t>芸術　花子</t>
    <phoneticPr fontId="3"/>
  </si>
  <si>
    <t>次代　太郎</t>
    <phoneticPr fontId="3"/>
  </si>
  <si>
    <t>音楽　花子</t>
    <phoneticPr fontId="3"/>
  </si>
  <si>
    <t>演奏　太郎</t>
    <phoneticPr fontId="3"/>
  </si>
  <si>
    <t>弦楽　花子</t>
    <phoneticPr fontId="3"/>
  </si>
  <si>
    <t>不明</t>
    <phoneticPr fontId="3"/>
  </si>
  <si>
    <t>鍵盤　太郎</t>
    <phoneticPr fontId="3"/>
  </si>
  <si>
    <t>第3回目の実施後、別の仕事へ向かったため</t>
    <phoneticPr fontId="3"/>
  </si>
  <si>
    <t>○○運搬株式会社</t>
    <phoneticPr fontId="3"/>
  </si>
  <si>
    <t>一般社団法人　○○協会</t>
    <phoneticPr fontId="3"/>
  </si>
  <si>
    <t>有限会社　○○楽器</t>
    <phoneticPr fontId="3"/>
  </si>
  <si>
    <t>種別</t>
    <phoneticPr fontId="3"/>
  </si>
  <si>
    <t>令和５年度　芸術家の派遣事業　全校実施状況一覧</t>
    <rPh sb="0" eb="2">
      <t>レイワ</t>
    </rPh>
    <rPh sb="15" eb="23">
      <t>ゼンコウジッシジョウキョウイチラン</t>
    </rPh>
    <phoneticPr fontId="19"/>
  </si>
  <si>
    <r>
      <rPr>
        <b/>
        <sz val="9"/>
        <rFont val="メイリオ"/>
        <family val="3"/>
        <charset val="128"/>
      </rPr>
      <t xml:space="preserve">■学校名を変更した場合
</t>
    </r>
    <r>
      <rPr>
        <sz val="9"/>
        <rFont val="メイリオ"/>
        <family val="3"/>
        <charset val="128"/>
      </rPr>
      <t>・学校名を変更後の校名に打ち変える。
・「実施前問い合わせ～」欄に入力
・変更後、セルの色を黄色にする。</t>
    </r>
    <rPh sb="1" eb="4">
      <t>ガッコウメイ</t>
    </rPh>
    <rPh sb="5" eb="7">
      <t>ヘンコウ</t>
    </rPh>
    <rPh sb="9" eb="11">
      <t>バアイ</t>
    </rPh>
    <rPh sb="13" eb="15">
      <t>ガッコウ</t>
    </rPh>
    <rPh sb="15" eb="16">
      <t>メイ</t>
    </rPh>
    <rPh sb="17" eb="19">
      <t>ヘンコウ</t>
    </rPh>
    <rPh sb="19" eb="20">
      <t>ゴ</t>
    </rPh>
    <rPh sb="21" eb="23">
      <t>コウメイ</t>
    </rPh>
    <rPh sb="24" eb="25">
      <t>ウ</t>
    </rPh>
    <rPh sb="26" eb="27">
      <t>カ</t>
    </rPh>
    <rPh sb="43" eb="44">
      <t>ラン</t>
    </rPh>
    <rPh sb="45" eb="47">
      <t>ニュウリョク</t>
    </rPh>
    <rPh sb="49" eb="51">
      <t>ヘンコウ</t>
    </rPh>
    <rPh sb="51" eb="52">
      <t>ゴ</t>
    </rPh>
    <rPh sb="56" eb="57">
      <t>イロ</t>
    </rPh>
    <rPh sb="58" eb="60">
      <t>キイロ</t>
    </rPh>
    <phoneticPr fontId="19"/>
  </si>
  <si>
    <t>実施校ID</t>
    <rPh sb="0" eb="3">
      <t>ジッシコウ</t>
    </rPh>
    <phoneticPr fontId="4"/>
  </si>
  <si>
    <t>受付No.</t>
    <rPh sb="0" eb="2">
      <t>ウケツケ</t>
    </rPh>
    <phoneticPr fontId="4"/>
  </si>
  <si>
    <t>県No.</t>
    <rPh sb="0" eb="1">
      <t>ケン</t>
    </rPh>
    <phoneticPr fontId="19"/>
  </si>
  <si>
    <t>都道府県名</t>
    <rPh sb="0" eb="4">
      <t>トドウフケン</t>
    </rPh>
    <rPh sb="4" eb="5">
      <t>メイ</t>
    </rPh>
    <phoneticPr fontId="19"/>
  </si>
  <si>
    <t>学校名</t>
    <rPh sb="0" eb="3">
      <t>ガッコウメイ</t>
    </rPh>
    <phoneticPr fontId="4"/>
  </si>
  <si>
    <r>
      <t xml:space="preserve">講師氏名
</t>
    </r>
    <r>
      <rPr>
        <b/>
        <sz val="8"/>
        <rFont val="メイリオ"/>
        <family val="3"/>
        <charset val="128"/>
      </rPr>
      <t>※本名</t>
    </r>
    <rPh sb="2" eb="4">
      <t>シメイ</t>
    </rPh>
    <rPh sb="6" eb="8">
      <t>ホンミョウ</t>
    </rPh>
    <phoneticPr fontId="4"/>
  </si>
  <si>
    <t>回数</t>
    <rPh sb="0" eb="2">
      <t>カイスウ</t>
    </rPh>
    <phoneticPr fontId="19"/>
  </si>
  <si>
    <t>実施日１回目</t>
    <rPh sb="0" eb="3">
      <t>ジッシビ</t>
    </rPh>
    <rPh sb="4" eb="6">
      <t>カイメ</t>
    </rPh>
    <phoneticPr fontId="19"/>
  </si>
  <si>
    <t>実施日２回目</t>
    <rPh sb="0" eb="3">
      <t>ジッシビ</t>
    </rPh>
    <rPh sb="4" eb="6">
      <t>カイメ</t>
    </rPh>
    <phoneticPr fontId="19"/>
  </si>
  <si>
    <t>実施日３回目</t>
    <rPh sb="0" eb="3">
      <t>ジッシビ</t>
    </rPh>
    <rPh sb="4" eb="6">
      <t>カイメ</t>
    </rPh>
    <phoneticPr fontId="19"/>
  </si>
  <si>
    <t>実施分野
大項目</t>
    <rPh sb="5" eb="8">
      <t>ダイコウモク</t>
    </rPh>
    <phoneticPr fontId="3"/>
  </si>
  <si>
    <t>実施分野
中項目</t>
    <rPh sb="5" eb="6">
      <t>チュウ</t>
    </rPh>
    <rPh sb="6" eb="8">
      <t>コウモク</t>
    </rPh>
    <phoneticPr fontId="3"/>
  </si>
  <si>
    <t>補助者人数
1回目</t>
    <rPh sb="0" eb="3">
      <t>ホジョシャ</t>
    </rPh>
    <rPh sb="3" eb="5">
      <t>ニンズウ</t>
    </rPh>
    <rPh sb="7" eb="9">
      <t>カイメ</t>
    </rPh>
    <phoneticPr fontId="4"/>
  </si>
  <si>
    <t>補助者人数
2回目</t>
    <phoneticPr fontId="3"/>
  </si>
  <si>
    <t>補助者人数
3回目</t>
    <phoneticPr fontId="3"/>
  </si>
  <si>
    <t>補助者人数
合計</t>
    <rPh sb="6" eb="8">
      <t>ゴウケイ</t>
    </rPh>
    <phoneticPr fontId="3"/>
  </si>
  <si>
    <t>謝金</t>
    <phoneticPr fontId="4"/>
  </si>
  <si>
    <t>旅費</t>
    <phoneticPr fontId="4"/>
  </si>
  <si>
    <t>合計</t>
    <rPh sb="0" eb="1">
      <t>ゴウ</t>
    </rPh>
    <rPh sb="1" eb="2">
      <t>ケイ</t>
    </rPh>
    <phoneticPr fontId="4"/>
  </si>
  <si>
    <t>備考（内定時）</t>
    <rPh sb="0" eb="2">
      <t>ビコウ</t>
    </rPh>
    <rPh sb="3" eb="6">
      <t>ナイテイジ</t>
    </rPh>
    <phoneticPr fontId="4"/>
  </si>
  <si>
    <t>h0001</t>
    <phoneticPr fontId="3"/>
  </si>
  <si>
    <t>01</t>
  </si>
  <si>
    <t>北海道</t>
  </si>
  <si>
    <t>ホール佳恵</t>
  </si>
  <si>
    <t>G　オーケストラ等</t>
  </si>
  <si>
    <t>旅費：実施報告時には規定額内（500,000円）に収めること。</t>
    <rPh sb="0" eb="2">
      <t>リョヒ</t>
    </rPh>
    <rPh sb="3" eb="7">
      <t>ジッシホウコク</t>
    </rPh>
    <rPh sb="7" eb="8">
      <t>ジ</t>
    </rPh>
    <rPh sb="10" eb="12">
      <t>キテイ</t>
    </rPh>
    <rPh sb="12" eb="13">
      <t>ガク</t>
    </rPh>
    <rPh sb="13" eb="14">
      <t>ナイ</t>
    </rPh>
    <rPh sb="22" eb="23">
      <t>エン</t>
    </rPh>
    <rPh sb="25" eb="26">
      <t>オサ</t>
    </rPh>
    <phoneticPr fontId="3"/>
  </si>
  <si>
    <t>h0002</t>
  </si>
  <si>
    <t>h2023-01-003</t>
  </si>
  <si>
    <t>栗山町立栗山中学校</t>
    <phoneticPr fontId="3"/>
  </si>
  <si>
    <t>井畑 志保</t>
  </si>
  <si>
    <t>C　弦楽器</t>
  </si>
  <si>
    <t>h0003</t>
  </si>
  <si>
    <t>h2023-01-005</t>
  </si>
  <si>
    <t>栗山町立栗山小学校</t>
  </si>
  <si>
    <t>旅費：h2023-01-003栗山町立栗山中学校と連続行程の為規定額超過を承認済。</t>
    <rPh sb="0" eb="2">
      <t>リョヒ</t>
    </rPh>
    <rPh sb="25" eb="29">
      <t>レンゾクコウテイ</t>
    </rPh>
    <rPh sb="30" eb="31">
      <t>タメ</t>
    </rPh>
    <rPh sb="31" eb="33">
      <t>キテイ</t>
    </rPh>
    <rPh sb="33" eb="34">
      <t>ガク</t>
    </rPh>
    <rPh sb="34" eb="36">
      <t>チョウカ</t>
    </rPh>
    <rPh sb="37" eb="40">
      <t>ショウニンズ</t>
    </rPh>
    <phoneticPr fontId="3"/>
  </si>
  <si>
    <t>h0004</t>
  </si>
  <si>
    <t>h2023-01-006</t>
  </si>
  <si>
    <t>滝川市立開西中学校</t>
  </si>
  <si>
    <t>h0005</t>
  </si>
  <si>
    <t>h2023-01-007</t>
  </si>
  <si>
    <t>滝川市立江陵中学校</t>
  </si>
  <si>
    <t>h0006</t>
  </si>
  <si>
    <t>h2023-01-008</t>
  </si>
  <si>
    <t>滝川市立明苑中学校</t>
  </si>
  <si>
    <t>h0007</t>
  </si>
  <si>
    <t>h2023-01-010</t>
  </si>
  <si>
    <t>滝川市立滝川第二小学校</t>
    <phoneticPr fontId="3"/>
  </si>
  <si>
    <t>h0008</t>
  </si>
  <si>
    <t>h2023-01-011</t>
  </si>
  <si>
    <t>滝川市立滝川第三小学校</t>
  </si>
  <si>
    <t>旅費：h2023-01-010滝川市立滝川第二小学校と連続行程の為規定額超過を承認済。</t>
    <rPh sb="0" eb="2">
      <t>リョヒ</t>
    </rPh>
    <rPh sb="27" eb="31">
      <t>レンゾクコウテイ</t>
    </rPh>
    <rPh sb="32" eb="33">
      <t>タメ</t>
    </rPh>
    <rPh sb="33" eb="35">
      <t>キテイ</t>
    </rPh>
    <rPh sb="35" eb="36">
      <t>ガク</t>
    </rPh>
    <phoneticPr fontId="3"/>
  </si>
  <si>
    <t>h0009</t>
  </si>
  <si>
    <t>h2023-01-015</t>
  </si>
  <si>
    <t>小樽市立銭函中学校</t>
  </si>
  <si>
    <t>菊地　潤子</t>
  </si>
  <si>
    <t>伝統芸能</t>
  </si>
  <si>
    <t>F　箏</t>
  </si>
  <si>
    <t>h0010</t>
  </si>
  <si>
    <t>h2023-01-016</t>
  </si>
  <si>
    <t>小樽市立長橋中学校</t>
  </si>
  <si>
    <t>h0011</t>
  </si>
  <si>
    <t>h2023-01-017</t>
  </si>
  <si>
    <t>小樽市立北陵中学校</t>
  </si>
  <si>
    <t>h0012</t>
  </si>
  <si>
    <t>h2023-01-019</t>
  </si>
  <si>
    <t>富良野市立扇山小学校</t>
  </si>
  <si>
    <t>久保隆徳</t>
  </si>
  <si>
    <t>演劇</t>
  </si>
  <si>
    <t>D　児童劇</t>
  </si>
  <si>
    <t>h0013</t>
  </si>
  <si>
    <t>h2023-01-020</t>
    <phoneticPr fontId="3"/>
  </si>
  <si>
    <t>函館市立赤川中学校</t>
  </si>
  <si>
    <t>橋本つばさ</t>
  </si>
  <si>
    <t>E　その他</t>
  </si>
  <si>
    <t>旅費：h2023-27-020（大阪府：吹田市立藤白台小学校）と連続行程の為規定額超過を承認済。</t>
    <rPh sb="0" eb="2">
      <t>リョヒ</t>
    </rPh>
    <rPh sb="16" eb="19">
      <t>オオサカフ</t>
    </rPh>
    <rPh sb="32" eb="36">
      <t>レンゾクコウテイ</t>
    </rPh>
    <rPh sb="37" eb="38">
      <t>タメ</t>
    </rPh>
    <rPh sb="38" eb="40">
      <t>キテイ</t>
    </rPh>
    <rPh sb="40" eb="41">
      <t>ガク</t>
    </rPh>
    <phoneticPr fontId="3"/>
  </si>
  <si>
    <t>h0014</t>
  </si>
  <si>
    <t>h2023-01-024</t>
  </si>
  <si>
    <t>斜里町立斜里小学校</t>
  </si>
  <si>
    <t>江藤良人</t>
  </si>
  <si>
    <t>I　その他</t>
  </si>
  <si>
    <t>旅費：h2023-01-025斜里町立朝日小学校、h2023-01-026斜里町立知床ウトロ学校と連続行程の為規定額超過を承認済。</t>
    <rPh sb="0" eb="2">
      <t>リョヒ</t>
    </rPh>
    <rPh sb="49" eb="53">
      <t>レンゾクコウテイ</t>
    </rPh>
    <rPh sb="54" eb="55">
      <t>タメ</t>
    </rPh>
    <rPh sb="55" eb="57">
      <t>キテイ</t>
    </rPh>
    <rPh sb="57" eb="58">
      <t>ガク</t>
    </rPh>
    <phoneticPr fontId="3"/>
  </si>
  <si>
    <t>h0015</t>
  </si>
  <si>
    <t>h2023-01-025</t>
  </si>
  <si>
    <t>斜里町立朝日小学校</t>
    <phoneticPr fontId="3"/>
  </si>
  <si>
    <t>h0016</t>
  </si>
  <si>
    <t>h2023-01-026</t>
  </si>
  <si>
    <t>斜里町立知床ウトロ学校</t>
    <phoneticPr fontId="3"/>
  </si>
  <si>
    <t>h0017</t>
  </si>
  <si>
    <t>h2023-01-031</t>
  </si>
  <si>
    <t>千歳市立緑小学校</t>
  </si>
  <si>
    <t>佐々木 大輔</t>
  </si>
  <si>
    <t>h0018</t>
  </si>
  <si>
    <t>h2023-01-032</t>
  </si>
  <si>
    <t>千歳市立泉沢小学校</t>
  </si>
  <si>
    <t>h0019</t>
  </si>
  <si>
    <t>h2023-01-033</t>
  </si>
  <si>
    <t>千歳市立みどり台小学校</t>
  </si>
  <si>
    <t>h0020</t>
  </si>
  <si>
    <t>h2023-01-035</t>
  </si>
  <si>
    <t>北広島市立大曲中学校</t>
  </si>
  <si>
    <t>h0021</t>
  </si>
  <si>
    <t>h2023-01-036</t>
  </si>
  <si>
    <t>北広島市立大曲小学校</t>
  </si>
  <si>
    <t>h0022</t>
  </si>
  <si>
    <t>h2023-01-037</t>
  </si>
  <si>
    <t>北広島市立大曲東小学校</t>
  </si>
  <si>
    <t>h0023</t>
  </si>
  <si>
    <t>h2023-01-038</t>
  </si>
  <si>
    <t>函館市立北昭和小学校</t>
  </si>
  <si>
    <t>佐藤嘉則</t>
  </si>
  <si>
    <t>h0024</t>
  </si>
  <si>
    <t>h2023-01-061</t>
    <phoneticPr fontId="3"/>
  </si>
  <si>
    <t>稚内市立稚内南小学校</t>
  </si>
  <si>
    <t>曽根敦子</t>
  </si>
  <si>
    <t>E　管楽器</t>
  </si>
  <si>
    <t>旅費、諸雑費：申請時連続実施予定の学校が不採択の為規定額超過を承認済。</t>
    <rPh sb="0" eb="2">
      <t>リョヒ</t>
    </rPh>
    <rPh sb="3" eb="6">
      <t>ショザッピ</t>
    </rPh>
    <rPh sb="7" eb="10">
      <t>シンセイジ</t>
    </rPh>
    <rPh sb="10" eb="12">
      <t>レンゾク</t>
    </rPh>
    <rPh sb="12" eb="14">
      <t>ジッシ</t>
    </rPh>
    <rPh sb="14" eb="16">
      <t>ヨテイ</t>
    </rPh>
    <rPh sb="17" eb="19">
      <t>ガッコウ</t>
    </rPh>
    <rPh sb="20" eb="21">
      <t>フ</t>
    </rPh>
    <rPh sb="21" eb="23">
      <t>サイタク</t>
    </rPh>
    <rPh sb="24" eb="25">
      <t>タメ</t>
    </rPh>
    <rPh sb="25" eb="27">
      <t>キテイ</t>
    </rPh>
    <rPh sb="27" eb="28">
      <t>ガク</t>
    </rPh>
    <rPh sb="28" eb="30">
      <t>チョウカ</t>
    </rPh>
    <rPh sb="31" eb="33">
      <t>ショウニン</t>
    </rPh>
    <rPh sb="33" eb="34">
      <t>スミ</t>
    </rPh>
    <phoneticPr fontId="3"/>
  </si>
  <si>
    <t>h0025</t>
  </si>
  <si>
    <t>h2023-01-069</t>
  </si>
  <si>
    <t>帯広市立緑丘小学校</t>
  </si>
  <si>
    <t>太田妃佳里</t>
  </si>
  <si>
    <t>h0026</t>
  </si>
  <si>
    <t>h2023-01-073</t>
  </si>
  <si>
    <t>北海道千歳高等支援学校</t>
  </si>
  <si>
    <t>大原　雅樹</t>
  </si>
  <si>
    <t>大衆芸能</t>
  </si>
  <si>
    <t>A　落語</t>
  </si>
  <si>
    <t>h0027</t>
  </si>
  <si>
    <t>h2023-01-074</t>
  </si>
  <si>
    <t>富良野市立富良野小学校</t>
  </si>
  <si>
    <t>大山りき</t>
  </si>
  <si>
    <t>A　現代劇</t>
  </si>
  <si>
    <t>h0028</t>
  </si>
  <si>
    <t>h2023-01-076</t>
  </si>
  <si>
    <t>北海道札幌東高等学校</t>
  </si>
  <si>
    <t>大島　雅志</t>
  </si>
  <si>
    <t>h0029</t>
  </si>
  <si>
    <t>h2023-01-077</t>
  </si>
  <si>
    <t>東川町立東川小学校</t>
  </si>
  <si>
    <t>中尾徳仁</t>
  </si>
  <si>
    <t>h0030</t>
  </si>
  <si>
    <t>h2023-01-080</t>
  </si>
  <si>
    <t>遺愛女子中学校</t>
  </si>
  <si>
    <t>鳥潟さくら</t>
  </si>
  <si>
    <t>h0031</t>
  </si>
  <si>
    <t>h2023-01-081</t>
  </si>
  <si>
    <t>遺愛女子高等学校</t>
  </si>
  <si>
    <t>h0032</t>
  </si>
  <si>
    <t>h2023-01-082</t>
  </si>
  <si>
    <t>森町立森小学校</t>
  </si>
  <si>
    <t>h0033</t>
  </si>
  <si>
    <t>h2023-01-084</t>
  </si>
  <si>
    <t>中富良野町立中富良野中学校</t>
  </si>
  <si>
    <t>納谷　千絵</t>
  </si>
  <si>
    <t>h0034</t>
  </si>
  <si>
    <t>h2023-01-085</t>
  </si>
  <si>
    <t>室蘭市立室蘭西中学校</t>
  </si>
  <si>
    <t>梅津千恵子</t>
  </si>
  <si>
    <t>D　パーカッション</t>
  </si>
  <si>
    <t>h0035</t>
  </si>
  <si>
    <t>h2023-01-087</t>
  </si>
  <si>
    <t>弟子屈町立弟子屈小学校</t>
  </si>
  <si>
    <t>白佐武史</t>
  </si>
  <si>
    <t>旅費：h2023-01-089弟子屈町立弟子屈中学校と連続行程の為規定額超過を承認済。</t>
    <rPh sb="0" eb="2">
      <t>リョヒ</t>
    </rPh>
    <rPh sb="27" eb="31">
      <t>レンゾクコウテイ</t>
    </rPh>
    <rPh sb="32" eb="33">
      <t>タメ</t>
    </rPh>
    <rPh sb="33" eb="35">
      <t>キテイ</t>
    </rPh>
    <rPh sb="35" eb="36">
      <t>ガク</t>
    </rPh>
    <phoneticPr fontId="3"/>
  </si>
  <si>
    <t>h0036</t>
  </si>
  <si>
    <t>h2023-01-089</t>
  </si>
  <si>
    <t>弟子屈町立弟子屈中学校</t>
    <phoneticPr fontId="3"/>
  </si>
  <si>
    <t>★期限内に経費精査完了せず、打ち切り</t>
    <rPh sb="1" eb="4">
      <t>キゲンナイ</t>
    </rPh>
    <rPh sb="5" eb="7">
      <t>ケイヒ</t>
    </rPh>
    <rPh sb="7" eb="9">
      <t>セイサ</t>
    </rPh>
    <rPh sb="9" eb="11">
      <t>カンリョウ</t>
    </rPh>
    <rPh sb="14" eb="15">
      <t>ウ</t>
    </rPh>
    <rPh sb="16" eb="17">
      <t>キ</t>
    </rPh>
    <phoneticPr fontId="3"/>
  </si>
  <si>
    <t>h0037</t>
  </si>
  <si>
    <t>h2023-01-090</t>
    <phoneticPr fontId="3"/>
  </si>
  <si>
    <t>根室市立光洋中学校</t>
  </si>
  <si>
    <t>旅費：h2023-01-095釧路町立遠矢小学校と連続行程の為規定額超過を承認済。</t>
    <rPh sb="0" eb="2">
      <t>リョヒ</t>
    </rPh>
    <rPh sb="25" eb="29">
      <t>レンゾクコウテイ</t>
    </rPh>
    <rPh sb="30" eb="31">
      <t>タメ</t>
    </rPh>
    <rPh sb="31" eb="33">
      <t>キテイ</t>
    </rPh>
    <rPh sb="33" eb="34">
      <t>ガク</t>
    </rPh>
    <phoneticPr fontId="3"/>
  </si>
  <si>
    <t>h0038</t>
  </si>
  <si>
    <t>h2023-01-091</t>
  </si>
  <si>
    <t>根室市立成央小学校</t>
  </si>
  <si>
    <t>旅費：h2023-01-096釧路市立武佐小学校と連続行程の為規定額超過を承認済。</t>
    <rPh sb="0" eb="2">
      <t>リョヒ</t>
    </rPh>
    <rPh sb="25" eb="29">
      <t>レンゾクコウテイ</t>
    </rPh>
    <rPh sb="30" eb="31">
      <t>タメ</t>
    </rPh>
    <rPh sb="31" eb="33">
      <t>キテイ</t>
    </rPh>
    <rPh sb="33" eb="34">
      <t>ガク</t>
    </rPh>
    <phoneticPr fontId="3"/>
  </si>
  <si>
    <t>h0039</t>
  </si>
  <si>
    <t>h2023-01-095</t>
  </si>
  <si>
    <t>釧路町立遠矢小学校</t>
    <phoneticPr fontId="3"/>
  </si>
  <si>
    <t>白佐 武史</t>
  </si>
  <si>
    <t>h0040</t>
  </si>
  <si>
    <t>h2023-01-096</t>
  </si>
  <si>
    <t>釧路市立武佐小学校</t>
    <phoneticPr fontId="3"/>
  </si>
  <si>
    <t>h0041</t>
  </si>
  <si>
    <t>h2023-01-102</t>
  </si>
  <si>
    <t>北海道札幌厚別高等学校</t>
  </si>
  <si>
    <t>木村圭子</t>
  </si>
  <si>
    <t>h0042</t>
  </si>
  <si>
    <t>h2023-01-103</t>
  </si>
  <si>
    <t>北星学園女子中学校</t>
  </si>
  <si>
    <t>木村　圭子</t>
  </si>
  <si>
    <t>h0043</t>
  </si>
  <si>
    <t>h2023-01-105</t>
  </si>
  <si>
    <t>東川町立東川第一小学校</t>
  </si>
  <si>
    <t>木村　正人</t>
  </si>
  <si>
    <t>h0044</t>
  </si>
  <si>
    <t>h2023-01-106</t>
    <phoneticPr fontId="3"/>
  </si>
  <si>
    <t>帯広市立大空学園義務教育学校</t>
  </si>
  <si>
    <t>野澤松也</t>
  </si>
  <si>
    <t>旅費：実施報告時には規定額内（250,000円）に収めること。</t>
    <rPh sb="0" eb="2">
      <t>リョヒ</t>
    </rPh>
    <rPh sb="3" eb="7">
      <t>ジッシホウコク</t>
    </rPh>
    <rPh sb="7" eb="8">
      <t>ジ</t>
    </rPh>
    <rPh sb="10" eb="12">
      <t>キテイ</t>
    </rPh>
    <rPh sb="12" eb="13">
      <t>ガク</t>
    </rPh>
    <rPh sb="13" eb="14">
      <t>ナイ</t>
    </rPh>
    <rPh sb="25" eb="26">
      <t>オサ</t>
    </rPh>
    <phoneticPr fontId="3"/>
  </si>
  <si>
    <t>h0045</t>
  </si>
  <si>
    <t>h2023-01-107</t>
  </si>
  <si>
    <t>千歳市立祝梅小学校</t>
  </si>
  <si>
    <t>野邊壮平</t>
  </si>
  <si>
    <t>舞踊</t>
  </si>
  <si>
    <t>D　その他</t>
  </si>
  <si>
    <t>h0046</t>
  </si>
  <si>
    <t>h2023-01-108</t>
  </si>
  <si>
    <t>北広島市立広葉中学校</t>
  </si>
  <si>
    <t>h0047</t>
  </si>
  <si>
    <t>h2023-01-109</t>
  </si>
  <si>
    <t>北広島市立双葉小学校</t>
  </si>
  <si>
    <t>h0048</t>
  </si>
  <si>
    <t>h2023-01-112</t>
  </si>
  <si>
    <t>深川市立深川中学校</t>
  </si>
  <si>
    <t>仙庭　弘晶</t>
  </si>
  <si>
    <t>h0049</t>
  </si>
  <si>
    <t>h2023-01-113</t>
  </si>
  <si>
    <t>深川市立一已中学校</t>
  </si>
  <si>
    <t>h0050</t>
  </si>
  <si>
    <t>h2023-01-114</t>
  </si>
  <si>
    <t>深川市立深川小学校</t>
  </si>
  <si>
    <t>h0051</t>
  </si>
  <si>
    <t>h2023-01-115</t>
  </si>
  <si>
    <t>深川市立一已小学校</t>
  </si>
  <si>
    <t>h0052</t>
  </si>
  <si>
    <t>h2023-01-117</t>
  </si>
  <si>
    <t>深川市立北新小学校</t>
  </si>
  <si>
    <t>弦巻　啓太</t>
  </si>
  <si>
    <t>h0053</t>
  </si>
  <si>
    <t>h2023-02-001</t>
  </si>
  <si>
    <t>02</t>
  </si>
  <si>
    <t>青森市立荒川中学校</t>
  </si>
  <si>
    <t>沖澤 直子</t>
  </si>
  <si>
    <t>h0054</t>
  </si>
  <si>
    <t>h2023-02-002</t>
  </si>
  <si>
    <t>青森市立油川中学校</t>
  </si>
  <si>
    <t>h0055</t>
  </si>
  <si>
    <t>h2023-02-003</t>
  </si>
  <si>
    <t>青森市立三内中学校</t>
  </si>
  <si>
    <t>h0056</t>
  </si>
  <si>
    <t>h2023-02-004</t>
  </si>
  <si>
    <t>八戸市立鮫小学校</t>
  </si>
  <si>
    <t>佐藤 嘉則</t>
  </si>
  <si>
    <t>旅費：h2023-02-005～007（八戸市立明治小学校、八戸市立図南小学校、八戸市立西園小学校）と連続行程の為規定額超過を承認済。</t>
    <rPh sb="0" eb="2">
      <t>リョヒ</t>
    </rPh>
    <rPh sb="51" eb="55">
      <t>レンゾクコウテイ</t>
    </rPh>
    <rPh sb="56" eb="57">
      <t>タメ</t>
    </rPh>
    <rPh sb="57" eb="59">
      <t>キテイ</t>
    </rPh>
    <rPh sb="59" eb="60">
      <t>ガク</t>
    </rPh>
    <phoneticPr fontId="3"/>
  </si>
  <si>
    <t>h0057</t>
  </si>
  <si>
    <t>h2023-02-005</t>
  </si>
  <si>
    <t>八戸市立明治小学校</t>
    <phoneticPr fontId="3"/>
  </si>
  <si>
    <t>h0058</t>
  </si>
  <si>
    <t>h2023-02-006</t>
  </si>
  <si>
    <t>八戸市立図南小学校</t>
    <phoneticPr fontId="3"/>
  </si>
  <si>
    <t>h0059</t>
  </si>
  <si>
    <t>h2023-02-007</t>
  </si>
  <si>
    <t>八戸市立西園小学校</t>
    <phoneticPr fontId="3"/>
  </si>
  <si>
    <t>h0060</t>
  </si>
  <si>
    <t>h2023-02-014</t>
    <phoneticPr fontId="19"/>
  </si>
  <si>
    <t>青森県立大湊高等学校</t>
  </si>
  <si>
    <t>森内美由紀</t>
  </si>
  <si>
    <t>h0061</t>
  </si>
  <si>
    <t>h2023-02-018</t>
  </si>
  <si>
    <t>青森県立八戸東高等学校</t>
  </si>
  <si>
    <t>中屋敷　法仁</t>
  </si>
  <si>
    <t>h0062</t>
  </si>
  <si>
    <t>h2023-03-004</t>
  </si>
  <si>
    <t>03</t>
  </si>
  <si>
    <t>雫石町立雫石小学校</t>
  </si>
  <si>
    <t>七澤 英貴</t>
  </si>
  <si>
    <t>旅費：h2023-03-005雫石町立御所小学校と連続行程の為規定額超過を承認済。</t>
    <rPh sb="0" eb="2">
      <t>リョヒ</t>
    </rPh>
    <rPh sb="25" eb="29">
      <t>レンゾクコウテイ</t>
    </rPh>
    <rPh sb="30" eb="31">
      <t>タメ</t>
    </rPh>
    <rPh sb="31" eb="33">
      <t>キテイ</t>
    </rPh>
    <rPh sb="33" eb="34">
      <t>ガク</t>
    </rPh>
    <phoneticPr fontId="3"/>
  </si>
  <si>
    <t>h0063</t>
  </si>
  <si>
    <t>h2023-03-005</t>
    <phoneticPr fontId="3"/>
  </si>
  <si>
    <t>雫石町立御所小学校</t>
    <phoneticPr fontId="3"/>
  </si>
  <si>
    <t>h0064</t>
  </si>
  <si>
    <t>h2023-03-007</t>
  </si>
  <si>
    <t>雫石町立西山小学校</t>
  </si>
  <si>
    <t>h0065</t>
  </si>
  <si>
    <t>h2023-03-009</t>
  </si>
  <si>
    <t>釜石市立双葉小学校</t>
  </si>
  <si>
    <t>小井戸　文哉</t>
  </si>
  <si>
    <t>A　ピアノ</t>
  </si>
  <si>
    <t>h0066</t>
  </si>
  <si>
    <t>h2023-03-010</t>
  </si>
  <si>
    <t>釜石市立釜石小学校</t>
  </si>
  <si>
    <t>小井土　文哉</t>
  </si>
  <si>
    <t>h0067</t>
  </si>
  <si>
    <t>h2023-03-011</t>
  </si>
  <si>
    <t>矢巾町立煙山小学校</t>
  </si>
  <si>
    <t>旅費：申請時連続実施予定の学校が不採択の為規定額超過を承認済。</t>
    <rPh sb="0" eb="2">
      <t>リョヒ</t>
    </rPh>
    <rPh sb="3" eb="6">
      <t>シンセイジ</t>
    </rPh>
    <rPh sb="6" eb="8">
      <t>レンゾク</t>
    </rPh>
    <rPh sb="8" eb="10">
      <t>ジッシ</t>
    </rPh>
    <rPh sb="10" eb="12">
      <t>ヨテイ</t>
    </rPh>
    <rPh sb="13" eb="15">
      <t>ガッコウ</t>
    </rPh>
    <rPh sb="16" eb="19">
      <t>フサイタク</t>
    </rPh>
    <rPh sb="20" eb="21">
      <t>タメ</t>
    </rPh>
    <rPh sb="21" eb="24">
      <t>キテイガク</t>
    </rPh>
    <rPh sb="24" eb="26">
      <t>チョウカ</t>
    </rPh>
    <phoneticPr fontId="3"/>
  </si>
  <si>
    <t>h0068</t>
  </si>
  <si>
    <t>h2023-03-014</t>
  </si>
  <si>
    <t>釜石市立甲子小学校</t>
  </si>
  <si>
    <t>h0069</t>
  </si>
  <si>
    <t>h2023-03-017</t>
  </si>
  <si>
    <t>八幡平市立松尾中学校</t>
  </si>
  <si>
    <t>辻井淳</t>
  </si>
  <si>
    <t>h0070</t>
  </si>
  <si>
    <t>h2023-03-020</t>
  </si>
  <si>
    <t>岩手県立西和賀高等学校</t>
  </si>
  <si>
    <t>h0071</t>
  </si>
  <si>
    <t>h2023-03-022</t>
  </si>
  <si>
    <t>釜石市立釜石中学校</t>
  </si>
  <si>
    <t>鈴木　絹子</t>
  </si>
  <si>
    <t>G　三味線</t>
  </si>
  <si>
    <t>h0072</t>
  </si>
  <si>
    <t>h2023-04-001</t>
  </si>
  <si>
    <t>04</t>
  </si>
  <si>
    <t>東松島市立矢本東小学校</t>
  </si>
  <si>
    <t>横溝 宏幸</t>
  </si>
  <si>
    <t>h0073</t>
  </si>
  <si>
    <t>h2023-04-002</t>
  </si>
  <si>
    <t>塩竈市立第一小学校</t>
  </si>
  <si>
    <t>金春憲和</t>
  </si>
  <si>
    <t>B　能楽</t>
  </si>
  <si>
    <t>h0074</t>
  </si>
  <si>
    <t>h2023-04-003</t>
  </si>
  <si>
    <t>塩竈市立玉川中学校</t>
  </si>
  <si>
    <t>建部　恭子</t>
  </si>
  <si>
    <t>生活文化</t>
  </si>
  <si>
    <t>G　その他</t>
  </si>
  <si>
    <t>h0075</t>
  </si>
  <si>
    <t>h2023-04-004</t>
  </si>
  <si>
    <t>宮城県東松島高等学校</t>
  </si>
  <si>
    <t>公家　義徳</t>
  </si>
  <si>
    <t>h0076</t>
  </si>
  <si>
    <t>h2023-04-005</t>
  </si>
  <si>
    <t>多賀城市立多賀城小学校</t>
  </si>
  <si>
    <t>江頭耕治</t>
  </si>
  <si>
    <t>B　現代舞踊</t>
  </si>
  <si>
    <t>h0077</t>
  </si>
  <si>
    <t>h2023-04-006</t>
  </si>
  <si>
    <t>多賀城市立山王小学校</t>
  </si>
  <si>
    <t>h0078</t>
  </si>
  <si>
    <t>h2023-04-007</t>
  </si>
  <si>
    <t>塩竈市立月見ヶ丘小学校</t>
  </si>
  <si>
    <t>h0079</t>
  </si>
  <si>
    <t>h2023-04-008</t>
  </si>
  <si>
    <t>宮城県田尻さくら高等学校</t>
  </si>
  <si>
    <t>高山　広</t>
  </si>
  <si>
    <t>h0080</t>
  </si>
  <si>
    <t>h2023-04-009</t>
  </si>
  <si>
    <t>宮城県立支援学校小牛田高等学園</t>
  </si>
  <si>
    <t>佐藤　三昭</t>
  </si>
  <si>
    <t>h0081</t>
  </si>
  <si>
    <t>h2023-04-011</t>
  </si>
  <si>
    <t>宮城県岩出山高等学校</t>
  </si>
  <si>
    <t>三田浩則</t>
  </si>
  <si>
    <t>h0082</t>
  </si>
  <si>
    <t>h2023-04-013</t>
  </si>
  <si>
    <t>山本　江里子</t>
  </si>
  <si>
    <t>h0083</t>
  </si>
  <si>
    <t>h2023-04-014</t>
  </si>
  <si>
    <t>塩竈市立第一中学校</t>
  </si>
  <si>
    <t>h0084</t>
  </si>
  <si>
    <t>h2023-04-015</t>
  </si>
  <si>
    <t>多賀城市立高崎中学校</t>
  </si>
  <si>
    <t>h0085</t>
  </si>
  <si>
    <t>h2023-04-016</t>
  </si>
  <si>
    <t>塩竈市立浦戸小学校</t>
  </si>
  <si>
    <t>手塚　光弘</t>
  </si>
  <si>
    <t>h0086</t>
  </si>
  <si>
    <t>h2023-04-017</t>
  </si>
  <si>
    <t>宮城県仙台向山高等学校</t>
  </si>
  <si>
    <t>小森　亜紀</t>
  </si>
  <si>
    <t>h0087</t>
  </si>
  <si>
    <t>h2023-04-019</t>
  </si>
  <si>
    <t>聖ウルスラ学院英智高等学校</t>
  </si>
  <si>
    <t>森恵理佳</t>
  </si>
  <si>
    <t>h0088</t>
  </si>
  <si>
    <t>h2023-04-022</t>
    <phoneticPr fontId="3"/>
  </si>
  <si>
    <t>亘理町立亘理小学校</t>
  </si>
  <si>
    <t>飯田　茂樹</t>
  </si>
  <si>
    <t>旅費：h2023-04-023亘理町立逢隈小学校と連続行程の為規定額超過を承認済。</t>
    <rPh sb="0" eb="2">
      <t>リョヒ</t>
    </rPh>
    <rPh sb="25" eb="29">
      <t>レンゾクコウテイ</t>
    </rPh>
    <rPh sb="30" eb="31">
      <t>タメ</t>
    </rPh>
    <rPh sb="31" eb="33">
      <t>キテイ</t>
    </rPh>
    <rPh sb="33" eb="34">
      <t>ガク</t>
    </rPh>
    <phoneticPr fontId="3"/>
  </si>
  <si>
    <t>h0089</t>
  </si>
  <si>
    <t>h2023-04-023</t>
  </si>
  <si>
    <t>亘理町立逢隈小学校</t>
    <phoneticPr fontId="3"/>
  </si>
  <si>
    <t>h0090</t>
  </si>
  <si>
    <t>h2023-05-001</t>
  </si>
  <si>
    <t>05</t>
  </si>
  <si>
    <t>横手市立横手南中学校</t>
  </si>
  <si>
    <t>伊藤　伸</t>
  </si>
  <si>
    <t>h0091</t>
  </si>
  <si>
    <t>h2023-05-003</t>
  </si>
  <si>
    <t>大仙市立大曲中学校</t>
  </si>
  <si>
    <t>h0092</t>
  </si>
  <si>
    <t>h2023-05-004</t>
  </si>
  <si>
    <t>大仙市立大曲小学校</t>
  </si>
  <si>
    <t>坂本 晴人</t>
  </si>
  <si>
    <t>h0093</t>
  </si>
  <si>
    <t>h2023-05-005</t>
  </si>
  <si>
    <t>大仙市立高梨小学校</t>
  </si>
  <si>
    <t>h0094</t>
  </si>
  <si>
    <t>h2023-05-007</t>
  </si>
  <si>
    <t>大仙市立中仙小学校</t>
  </si>
  <si>
    <t>h0095</t>
  </si>
  <si>
    <t>h2023-05-009</t>
  </si>
  <si>
    <t>大館市立山瀬小学校</t>
  </si>
  <si>
    <t>h0096</t>
  </si>
  <si>
    <t>h2023-05-010</t>
  </si>
  <si>
    <t>能代市立二ツ井中学校</t>
  </si>
  <si>
    <t>h0097</t>
  </si>
  <si>
    <t>h2023-05-011</t>
  </si>
  <si>
    <t>能代市立二ツ井小学校</t>
  </si>
  <si>
    <t>h0098</t>
  </si>
  <si>
    <t>h2023-05-012</t>
  </si>
  <si>
    <t>小坂町立小坂小学校</t>
  </si>
  <si>
    <t>七澤　英貴</t>
  </si>
  <si>
    <t>h0099</t>
  </si>
  <si>
    <t>h2023-05-013</t>
  </si>
  <si>
    <t>小坂町立小坂中学校</t>
  </si>
  <si>
    <t>h0100</t>
  </si>
  <si>
    <t>h2023-05-015</t>
  </si>
  <si>
    <t>能代市立能代東中学校</t>
  </si>
  <si>
    <t>h0101</t>
  </si>
  <si>
    <t>h2023-05-016</t>
  </si>
  <si>
    <t>鹿角市立十和田小学校</t>
  </si>
  <si>
    <t>h0102</t>
  </si>
  <si>
    <t>h2023-05-017</t>
  </si>
  <si>
    <t>鹿角市立十和田中学校</t>
  </si>
  <si>
    <t>赤堀二英</t>
  </si>
  <si>
    <t>h0103</t>
  </si>
  <si>
    <t>h2023-05-018</t>
  </si>
  <si>
    <t>鹿角市立柴平小学校</t>
  </si>
  <si>
    <t>h0104</t>
  </si>
  <si>
    <t>h2023-05-020</t>
  </si>
  <si>
    <t>大館市立有浦小学校</t>
  </si>
  <si>
    <t>藤平　昌寿</t>
  </si>
  <si>
    <t>h0105</t>
  </si>
  <si>
    <t>h2023-06-003</t>
  </si>
  <si>
    <t>06</t>
  </si>
  <si>
    <t>村山市立楯岡小学校</t>
  </si>
  <si>
    <t>押切　順子</t>
  </si>
  <si>
    <t>文学</t>
  </si>
  <si>
    <t>B　朗読</t>
  </si>
  <si>
    <t>h0106</t>
  </si>
  <si>
    <t>h2023-06-005</t>
  </si>
  <si>
    <t>大石田町立大石田小学校</t>
  </si>
  <si>
    <t>中澤　利彦</t>
  </si>
  <si>
    <t>h0107</t>
  </si>
  <si>
    <t>h2023-06-006</t>
  </si>
  <si>
    <t>大石田町立大石田北小学校</t>
  </si>
  <si>
    <t>h0108</t>
  </si>
  <si>
    <t>h2023-06-007</t>
  </si>
  <si>
    <t>大石田町立大石田南小学校</t>
  </si>
  <si>
    <t>h0109</t>
  </si>
  <si>
    <t>h2023-06-008</t>
  </si>
  <si>
    <t>南陽市立宮内中学校</t>
  </si>
  <si>
    <t>h0110</t>
  </si>
  <si>
    <t>h2023-07-004</t>
  </si>
  <si>
    <t>07</t>
  </si>
  <si>
    <t>いわき市立平第五小学校</t>
  </si>
  <si>
    <t>山﨑輝子</t>
  </si>
  <si>
    <t>h0111</t>
  </si>
  <si>
    <t>h2023-07-008</t>
  </si>
  <si>
    <t>矢吹町立善郷小学校</t>
  </si>
  <si>
    <t>長谷川弘樹</t>
  </si>
  <si>
    <t>h0112</t>
  </si>
  <si>
    <t>h2023-07-009</t>
  </si>
  <si>
    <t>白河市立白河中央中学校</t>
  </si>
  <si>
    <t>h0113</t>
  </si>
  <si>
    <t>h2023-07-010</t>
  </si>
  <si>
    <t>郡山市立郡山第三中学校</t>
  </si>
  <si>
    <t xml:space="preserve">2023年6月16日(金)										</t>
  </si>
  <si>
    <t>h0114</t>
  </si>
  <si>
    <t>h2023-07-012</t>
  </si>
  <si>
    <t>郡山市立小山田小学校</t>
  </si>
  <si>
    <t>h0115</t>
  </si>
  <si>
    <t>h2023-07-013</t>
  </si>
  <si>
    <t>郡山市立安子島小学校</t>
  </si>
  <si>
    <t>h0116</t>
  </si>
  <si>
    <t>h2023-07-014</t>
  </si>
  <si>
    <t>郡山市立橘小学校</t>
  </si>
  <si>
    <t>h0117</t>
  </si>
  <si>
    <t>h2023-07-015</t>
  </si>
  <si>
    <t>棚倉町立棚倉小学校</t>
  </si>
  <si>
    <t>h0118</t>
  </si>
  <si>
    <t>h2023-07-017</t>
  </si>
  <si>
    <t>郡山市立守山小学校</t>
  </si>
  <si>
    <t>h0119</t>
  </si>
  <si>
    <t>h2023-07-018</t>
  </si>
  <si>
    <t>郡山市立高瀬小学校</t>
  </si>
  <si>
    <t>h0120</t>
  </si>
  <si>
    <t>h2023-07-020</t>
  </si>
  <si>
    <t>郡山市立富田西小学校</t>
  </si>
  <si>
    <t>h0121</t>
  </si>
  <si>
    <t>h2023-07-024</t>
  </si>
  <si>
    <t>郡山市立芳賀小学校</t>
  </si>
  <si>
    <t>h0122</t>
  </si>
  <si>
    <t>h2023-07-026</t>
  </si>
  <si>
    <t>いわき市立平第二中学校</t>
  </si>
  <si>
    <t>h0123</t>
  </si>
  <si>
    <t>h2023-07-028</t>
  </si>
  <si>
    <t>いわき市立湯本第一中学校</t>
  </si>
  <si>
    <t>h0124</t>
  </si>
  <si>
    <t>h2023-07-029</t>
  </si>
  <si>
    <t>二本松市立油井小学校</t>
  </si>
  <si>
    <t>長谷川朝子</t>
  </si>
  <si>
    <t>h0125</t>
  </si>
  <si>
    <t>h2023-07-030</t>
  </si>
  <si>
    <t>二本松市立二本松南小学校</t>
  </si>
  <si>
    <t>h0126</t>
  </si>
  <si>
    <t>h2023-07-038</t>
  </si>
  <si>
    <t>棚倉町立社川小学校</t>
  </si>
  <si>
    <t>h0127</t>
  </si>
  <si>
    <t>h2023-07-040</t>
  </si>
  <si>
    <t>三春町立岩江小学校</t>
  </si>
  <si>
    <t>h0128</t>
  </si>
  <si>
    <t>h2023-07-042</t>
  </si>
  <si>
    <t>福島県立磐城桜が丘高等学校</t>
  </si>
  <si>
    <t>田中　正敏</t>
  </si>
  <si>
    <t>h0129</t>
  </si>
  <si>
    <t>h2023-07-043</t>
  </si>
  <si>
    <t>福島県立いわき総合高等学校</t>
  </si>
  <si>
    <t>渡辺　直子</t>
  </si>
  <si>
    <t>h0130</t>
  </si>
  <si>
    <t>h2023-07-044</t>
  </si>
  <si>
    <t>福島県立只見高等学校</t>
  </si>
  <si>
    <t>樋口　達哉</t>
  </si>
  <si>
    <t>B　声楽</t>
  </si>
  <si>
    <t>h0131</t>
  </si>
  <si>
    <t>h2023-07-045</t>
    <phoneticPr fontId="3"/>
  </si>
  <si>
    <t>いわき市立中央台北小学校</t>
  </si>
  <si>
    <t>旅費：申請時連続実施予定の学校が不採択の為規定額超過を承認済。</t>
    <rPh sb="0" eb="2">
      <t>リョヒ</t>
    </rPh>
    <phoneticPr fontId="3"/>
  </si>
  <si>
    <t>h0132</t>
  </si>
  <si>
    <t>h2023-08-001</t>
  </si>
  <si>
    <t>08</t>
  </si>
  <si>
    <t>つくば市立吾妻中学校</t>
  </si>
  <si>
    <t>安田旺司</t>
  </si>
  <si>
    <t>F　合唱</t>
  </si>
  <si>
    <t>h0133</t>
  </si>
  <si>
    <t>h2023-08-002</t>
  </si>
  <si>
    <t>古河市立釈迦小学校</t>
  </si>
  <si>
    <t>加藤奈央</t>
  </si>
  <si>
    <t>h0134</t>
  </si>
  <si>
    <t>h2023-08-003</t>
  </si>
  <si>
    <t>笠間市立岩間第一小学校</t>
  </si>
  <si>
    <t>過足　雅之</t>
  </si>
  <si>
    <t>E　和太鼓</t>
  </si>
  <si>
    <t>h0135</t>
  </si>
  <si>
    <t>h2023-08-006</t>
  </si>
  <si>
    <t>ひたちなか市立外野小学校</t>
  </si>
  <si>
    <t>h0136</t>
  </si>
  <si>
    <t>h2023-08-007</t>
  </si>
  <si>
    <t>つくばみらい市立富士見ヶ丘小学校</t>
  </si>
  <si>
    <t>h0137</t>
  </si>
  <si>
    <t>h2023-08-008</t>
  </si>
  <si>
    <t>水戸市立稲荷第二小学校</t>
  </si>
  <si>
    <t>h0138</t>
  </si>
  <si>
    <t>h2023-08-009</t>
  </si>
  <si>
    <t>ひたちなか市立高野小学校</t>
  </si>
  <si>
    <t>h0139</t>
  </si>
  <si>
    <t>h2023-08-010</t>
  </si>
  <si>
    <t>古河市立下大野小学校</t>
  </si>
  <si>
    <t>h0140</t>
  </si>
  <si>
    <t>h2023-08-011</t>
  </si>
  <si>
    <t>那珂市立菅谷小学校</t>
  </si>
  <si>
    <t>h0141</t>
  </si>
  <si>
    <t>h2023-08-014</t>
  </si>
  <si>
    <t>鹿嶋市立大同東小学校</t>
  </si>
  <si>
    <t>h0142</t>
  </si>
  <si>
    <t>h2023-08-015</t>
  </si>
  <si>
    <t>稲敷市立江戸崎小学校</t>
  </si>
  <si>
    <t>h0143</t>
  </si>
  <si>
    <t>h2023-08-016</t>
  </si>
  <si>
    <t>水戸市立笠原小学校</t>
  </si>
  <si>
    <t>h0144</t>
  </si>
  <si>
    <t>h2023-08-019</t>
  </si>
  <si>
    <t>城里町立石塚小学校</t>
  </si>
  <si>
    <t>h0145</t>
  </si>
  <si>
    <t>h2023-08-020</t>
  </si>
  <si>
    <t>笠間市立友部小学校</t>
  </si>
  <si>
    <t>h0146</t>
  </si>
  <si>
    <t>h2023-08-021</t>
  </si>
  <si>
    <t>つくばみらい市立谷和原小学校</t>
  </si>
  <si>
    <t>h0147</t>
  </si>
  <si>
    <t>h2023-08-024</t>
  </si>
  <si>
    <t>常陸太田市立金砂郷小学校</t>
  </si>
  <si>
    <t>h0148</t>
  </si>
  <si>
    <t>h2023-08-025</t>
  </si>
  <si>
    <t>那珂市立横堀小学校</t>
  </si>
  <si>
    <t>h0149</t>
  </si>
  <si>
    <t>h2023-08-026</t>
  </si>
  <si>
    <t>笠間市立笠間小学校</t>
  </si>
  <si>
    <t>h0150</t>
  </si>
  <si>
    <t>h2023-08-028</t>
  </si>
  <si>
    <t>水戸市立城東小学校</t>
  </si>
  <si>
    <t>h0151</t>
  </si>
  <si>
    <t>h2023-08-029</t>
  </si>
  <si>
    <t>ひたちなか市立那珂湊第三小学校</t>
  </si>
  <si>
    <t>h0152</t>
  </si>
  <si>
    <t>h2023-08-031</t>
  </si>
  <si>
    <t>ひたちなか市立市毛小学校</t>
  </si>
  <si>
    <t>h0153</t>
  </si>
  <si>
    <t>h2023-08-034</t>
  </si>
  <si>
    <t>水戸市立五軒小学校</t>
  </si>
  <si>
    <t>h0154</t>
  </si>
  <si>
    <t>h2023-08-036</t>
  </si>
  <si>
    <t>東海村立舟石川小学校</t>
  </si>
  <si>
    <t>h0155</t>
  </si>
  <si>
    <t>h2023-08-037</t>
  </si>
  <si>
    <t>水戸市立鯉淵小学校</t>
  </si>
  <si>
    <t>h0156</t>
  </si>
  <si>
    <t>h2023-08-038</t>
  </si>
  <si>
    <t>ひたちなか市立堀口小学校</t>
  </si>
  <si>
    <t>h0157</t>
  </si>
  <si>
    <t>h2023-08-039</t>
  </si>
  <si>
    <t>茨城大学教育学部附属小学校</t>
  </si>
  <si>
    <t>h0158</t>
  </si>
  <si>
    <t>h2023-08-042</t>
  </si>
  <si>
    <t>ひたちなか市立前渡小学校</t>
  </si>
  <si>
    <t>h0159</t>
  </si>
  <si>
    <t>h2023-08-045</t>
  </si>
  <si>
    <t>古河市立名崎小学校</t>
  </si>
  <si>
    <t>h0160</t>
  </si>
  <si>
    <t>h2023-08-046</t>
  </si>
  <si>
    <t>古河市立古河第四小学校</t>
  </si>
  <si>
    <t>h0161</t>
  </si>
  <si>
    <t>h2023-08-047</t>
  </si>
  <si>
    <t>坂東市立猿島中学校</t>
  </si>
  <si>
    <t>h0162</t>
  </si>
  <si>
    <t>h2023-08-048</t>
  </si>
  <si>
    <t>常総市立水海道西中学校</t>
  </si>
  <si>
    <t>h0163</t>
  </si>
  <si>
    <t>h2023-08-049</t>
  </si>
  <si>
    <t>稲敷市立あずま東小学校</t>
  </si>
  <si>
    <t>佐藤　雄一</t>
  </si>
  <si>
    <t>h0164</t>
  </si>
  <si>
    <t>h2023-08-051</t>
  </si>
  <si>
    <t>美浦村立木原小学校</t>
  </si>
  <si>
    <t>h0165</t>
  </si>
  <si>
    <t>h2023-08-052</t>
  </si>
  <si>
    <t>阿見町立阿見第一小学校</t>
  </si>
  <si>
    <t>h0166</t>
  </si>
  <si>
    <t>h2023-08-053</t>
  </si>
  <si>
    <t>日立市立田尻小学校</t>
  </si>
  <si>
    <t>h0167</t>
  </si>
  <si>
    <t>h2023-08-054</t>
  </si>
  <si>
    <t>那珂市立芳野小学校</t>
  </si>
  <si>
    <t>h0168</t>
  </si>
  <si>
    <t>h2023-08-055</t>
  </si>
  <si>
    <t>龍ヶ崎市立馴柴小学校</t>
  </si>
  <si>
    <t>h0169</t>
  </si>
  <si>
    <t>h2023-08-056</t>
  </si>
  <si>
    <t>河内町立かわち学園</t>
  </si>
  <si>
    <t>h0170</t>
  </si>
  <si>
    <t>h2023-08-057</t>
  </si>
  <si>
    <t>牛久市立牛久第二小学校</t>
  </si>
  <si>
    <t>h0171</t>
  </si>
  <si>
    <t>h2023-08-058</t>
  </si>
  <si>
    <t>取手市立藤代小学校</t>
  </si>
  <si>
    <t>h0172</t>
  </si>
  <si>
    <t>h2023-08-061</t>
  </si>
  <si>
    <t>古河市立駒込小学校</t>
  </si>
  <si>
    <t>h0173</t>
  </si>
  <si>
    <t>h2023-08-062</t>
  </si>
  <si>
    <t>牛久市立岡田小学校</t>
  </si>
  <si>
    <t>h0174</t>
  </si>
  <si>
    <t>h2023-08-064</t>
  </si>
  <si>
    <t>ひたちなか市立長堀小学校</t>
  </si>
  <si>
    <t>h0175</t>
  </si>
  <si>
    <t>h2023-08-065</t>
  </si>
  <si>
    <t>下妻市立総上小学校</t>
  </si>
  <si>
    <t>三田　浩則</t>
  </si>
  <si>
    <t>h0176</t>
  </si>
  <si>
    <t>h2023-08-066</t>
  </si>
  <si>
    <t>古河市立仁連小学校</t>
  </si>
  <si>
    <t>h0177</t>
  </si>
  <si>
    <t>h2023-08-067</t>
  </si>
  <si>
    <t>守谷市立郷州小学校</t>
  </si>
  <si>
    <t>h0178</t>
  </si>
  <si>
    <t>h2023-08-071</t>
  </si>
  <si>
    <t>日立市立塙山小学校</t>
  </si>
  <si>
    <t>h0179</t>
  </si>
  <si>
    <t>h2023-08-072</t>
  </si>
  <si>
    <t>八千代町立川西小学校</t>
  </si>
  <si>
    <t>h0180</t>
  </si>
  <si>
    <t>h2023-08-073</t>
  </si>
  <si>
    <t>阿見町立舟島小学校</t>
  </si>
  <si>
    <t>h0181</t>
  </si>
  <si>
    <t>h2023-08-074</t>
  </si>
  <si>
    <t>常総市立菅生小学校</t>
  </si>
  <si>
    <t>h0182</t>
  </si>
  <si>
    <t>h2023-08-075</t>
  </si>
  <si>
    <t>筑西市立下館小学校</t>
  </si>
  <si>
    <t>h0183</t>
  </si>
  <si>
    <t>h2023-08-076</t>
  </si>
  <si>
    <t>桜川市立雨引小学校</t>
  </si>
  <si>
    <t>h0184</t>
  </si>
  <si>
    <t>h2023-08-077</t>
  </si>
  <si>
    <t>常総市立三妻小学校</t>
  </si>
  <si>
    <t>h0185</t>
  </si>
  <si>
    <t>h2023-08-078</t>
  </si>
  <si>
    <t>坂東市立弓馬田小学校</t>
  </si>
  <si>
    <t>h0186</t>
  </si>
  <si>
    <t>h2023-08-079</t>
  </si>
  <si>
    <t>日立市立宮田小学校</t>
  </si>
  <si>
    <t>h0187</t>
  </si>
  <si>
    <t>h2023-08-081</t>
  </si>
  <si>
    <t>下妻市立上妻小学校</t>
  </si>
  <si>
    <t>h0188</t>
  </si>
  <si>
    <t>h2023-08-083</t>
  </si>
  <si>
    <t>筑西市立中小学校</t>
  </si>
  <si>
    <t>h0189</t>
  </si>
  <si>
    <t>h2023-08-084</t>
  </si>
  <si>
    <t>桜川市立岩瀬小学校</t>
  </si>
  <si>
    <t>h0190</t>
  </si>
  <si>
    <t>h2023-08-085</t>
  </si>
  <si>
    <t>境町立境小学校</t>
  </si>
  <si>
    <t>h0191</t>
  </si>
  <si>
    <t>h2023-08-087</t>
  </si>
  <si>
    <t>坂東市立生子菅小学校</t>
  </si>
  <si>
    <t>h0192</t>
  </si>
  <si>
    <t>h2023-08-088</t>
  </si>
  <si>
    <t>稲敷市立沼里小学校</t>
  </si>
  <si>
    <t>h0193</t>
  </si>
  <si>
    <t>h2023-08-089</t>
  </si>
  <si>
    <t>ひたちなか市立勝倉小学校</t>
  </si>
  <si>
    <t>h0194</t>
  </si>
  <si>
    <t>h2023-08-090</t>
  </si>
  <si>
    <t>神栖市立波崎小学校</t>
  </si>
  <si>
    <t>h0195</t>
  </si>
  <si>
    <t>h2023-08-092</t>
  </si>
  <si>
    <t>神栖市立軽野東小学校</t>
  </si>
  <si>
    <t>h0196</t>
  </si>
  <si>
    <t>h2023-08-094</t>
  </si>
  <si>
    <t>行方市立麻生小学校</t>
  </si>
  <si>
    <t>h0197</t>
  </si>
  <si>
    <t>h2023-08-095</t>
  </si>
  <si>
    <t>古河市立古河第一小学校</t>
  </si>
  <si>
    <t>柴田真知子</t>
  </si>
  <si>
    <t>h0198</t>
  </si>
  <si>
    <t>h2023-08-096</t>
  </si>
  <si>
    <t>古河市立古河第二小学校</t>
  </si>
  <si>
    <t>柴田　真知子</t>
  </si>
  <si>
    <t>h0199</t>
  </si>
  <si>
    <t>h2023-08-098</t>
  </si>
  <si>
    <t>取手市立取手西小学校</t>
  </si>
  <si>
    <t>神長登美</t>
  </si>
  <si>
    <t>美術</t>
  </si>
  <si>
    <t>E　書</t>
  </si>
  <si>
    <t>h0200</t>
  </si>
  <si>
    <t>h2023-08-099</t>
  </si>
  <si>
    <t>取手市立白山小学校</t>
  </si>
  <si>
    <t>神長　登美</t>
  </si>
  <si>
    <t>h0201</t>
  </si>
  <si>
    <t>h2023-08-100</t>
  </si>
  <si>
    <t>潮来市立延方小学校</t>
  </si>
  <si>
    <t>倉田　沙紀</t>
  </si>
  <si>
    <t>h0202</t>
  </si>
  <si>
    <t>h2023-08-102</t>
  </si>
  <si>
    <t>坂東市立中川小学校</t>
  </si>
  <si>
    <t>大河内　真由美</t>
  </si>
  <si>
    <t>h0203</t>
  </si>
  <si>
    <t>h2023-08-105</t>
  </si>
  <si>
    <t>日立市立大久保小学校</t>
  </si>
  <si>
    <t>長山善洋</t>
  </si>
  <si>
    <t>h0204</t>
  </si>
  <si>
    <t>h2023-08-106</t>
  </si>
  <si>
    <t>つくば市立吾妻小学校</t>
  </si>
  <si>
    <t>h0205</t>
  </si>
  <si>
    <t>h2023-08-108</t>
  </si>
  <si>
    <t>水戸市立赤塚小学校</t>
  </si>
  <si>
    <t>h0206</t>
  </si>
  <si>
    <t>h2023-08-109</t>
  </si>
  <si>
    <t>水戸市立吉沢小学校</t>
  </si>
  <si>
    <t>h0207</t>
  </si>
  <si>
    <t>h2023-08-110</t>
  </si>
  <si>
    <t>守谷市立御所ケ丘小学校</t>
  </si>
  <si>
    <t>h0208</t>
  </si>
  <si>
    <t>h2023-08-111</t>
  </si>
  <si>
    <t>土浦市立都和小学校</t>
  </si>
  <si>
    <t>h0209</t>
  </si>
  <si>
    <t>h2023-08-112</t>
  </si>
  <si>
    <t>牛久市立牛久第三中学校</t>
    <phoneticPr fontId="3"/>
  </si>
  <si>
    <t>h0210</t>
  </si>
  <si>
    <t>h2023-08-116</t>
  </si>
  <si>
    <t>古河市立諸川小学校</t>
  </si>
  <si>
    <t>藤本　港</t>
  </si>
  <si>
    <t>h0211</t>
  </si>
  <si>
    <t>h2023-08-117</t>
  </si>
  <si>
    <t>水戸市立常磐小学校</t>
  </si>
  <si>
    <t>平井　裕也</t>
  </si>
  <si>
    <t>h0212</t>
  </si>
  <si>
    <t>h2023-08-118</t>
  </si>
  <si>
    <t>筑西市立大村小学校</t>
  </si>
  <si>
    <t>平井　李枝</t>
  </si>
  <si>
    <t>h0213</t>
  </si>
  <si>
    <t>h2023-08-119</t>
  </si>
  <si>
    <t>筑西市立上野小学校</t>
  </si>
  <si>
    <t>h0214</t>
  </si>
  <si>
    <t>h2023-08-120</t>
  </si>
  <si>
    <t>筑西市立長讃小学校</t>
  </si>
  <si>
    <t>h0215</t>
  </si>
  <si>
    <t>h2023-08-121</t>
  </si>
  <si>
    <t>筑西市立村田小学校</t>
  </si>
  <si>
    <t>h0216</t>
  </si>
  <si>
    <t>h2023-08-122</t>
  </si>
  <si>
    <t>筑西市立明野中学校</t>
  </si>
  <si>
    <t>h0217</t>
  </si>
  <si>
    <t>h2023-08-123</t>
  </si>
  <si>
    <t>筑西市立鳥羽小学校</t>
  </si>
  <si>
    <t>h0218</t>
  </si>
  <si>
    <t>h2023-08-124</t>
  </si>
  <si>
    <t>茨城県立水戸聾学校</t>
  </si>
  <si>
    <t>簗瀬恵子</t>
  </si>
  <si>
    <t>C　人形劇</t>
  </si>
  <si>
    <t>h0219</t>
  </si>
  <si>
    <t>h2023-08-126</t>
  </si>
  <si>
    <t>茨城県土浦市立乙戸小学校</t>
  </si>
  <si>
    <t>藏持智明</t>
  </si>
  <si>
    <t>h0220</t>
  </si>
  <si>
    <t>h2023-08-127</t>
  </si>
  <si>
    <t>守谷市立大井沢小学校</t>
  </si>
  <si>
    <t>h0221</t>
  </si>
  <si>
    <t>h2023-09-002</t>
  </si>
  <si>
    <t>09</t>
  </si>
  <si>
    <t>日光市立大沢小学校</t>
  </si>
  <si>
    <t>h0222</t>
  </si>
  <si>
    <t>h2023-09-003</t>
  </si>
  <si>
    <t>栃木市立大平南小学校</t>
  </si>
  <si>
    <t>h0223</t>
  </si>
  <si>
    <t>h2023-09-004</t>
  </si>
  <si>
    <t>日光市立大桑小学校</t>
  </si>
  <si>
    <t>h0224</t>
  </si>
  <si>
    <t>h2023-09-007</t>
  </si>
  <si>
    <t>栃木県立佐野高等学校附属中学校</t>
  </si>
  <si>
    <t>古橋　紀子</t>
  </si>
  <si>
    <t>H　邦楽</t>
  </si>
  <si>
    <t>h0225</t>
  </si>
  <si>
    <t>h2023-09-008</t>
  </si>
  <si>
    <t>栃木市立大宮北小学校</t>
  </si>
  <si>
    <t>荒金　千年</t>
  </si>
  <si>
    <t>h0226</t>
  </si>
  <si>
    <t>h2023-09-010</t>
  </si>
  <si>
    <t>栃木市立吹上中学校</t>
  </si>
  <si>
    <t>h0227</t>
  </si>
  <si>
    <t>h2023-09-014</t>
  </si>
  <si>
    <t>栃木市立栃木南中学校</t>
  </si>
  <si>
    <t>h0228</t>
  </si>
  <si>
    <t>h2023-09-019</t>
  </si>
  <si>
    <t>栃木市立大平西小学校</t>
  </si>
  <si>
    <t>h0229</t>
  </si>
  <si>
    <t>h2023-09-020</t>
  </si>
  <si>
    <t>壬生町立壬生東小学校</t>
  </si>
  <si>
    <t>h0230</t>
  </si>
  <si>
    <t>h2023-09-022</t>
  </si>
  <si>
    <t>芳賀町立芳賀中学校</t>
  </si>
  <si>
    <t>佐藤　貞子</t>
  </si>
  <si>
    <t>h0231</t>
  </si>
  <si>
    <t>h2023-09-023</t>
  </si>
  <si>
    <t>小山市立東城南小学校</t>
  </si>
  <si>
    <t>h0232</t>
  </si>
  <si>
    <t>h2023-09-024</t>
  </si>
  <si>
    <t>下野市立緑小学校</t>
  </si>
  <si>
    <t>h0233</t>
  </si>
  <si>
    <t>h2023-09-027</t>
  </si>
  <si>
    <t>さくら市立氏家小学校</t>
  </si>
  <si>
    <t>浅井 佑衣子</t>
  </si>
  <si>
    <t>h0234</t>
  </si>
  <si>
    <t>h2023-09-028</t>
  </si>
  <si>
    <t>さくら市立押上小学校</t>
  </si>
  <si>
    <t>h0235</t>
  </si>
  <si>
    <t>h2023-09-029</t>
  </si>
  <si>
    <t>さくら市立熟田小学校</t>
  </si>
  <si>
    <t>h0236</t>
  </si>
  <si>
    <t>h2023-09-030</t>
  </si>
  <si>
    <t>さくら市立上松山小学校</t>
  </si>
  <si>
    <t>h0237</t>
  </si>
  <si>
    <t>h2023-09-031</t>
  </si>
  <si>
    <t>さくら市立南小学校</t>
  </si>
  <si>
    <t>h0238</t>
  </si>
  <si>
    <t>h2023-09-032</t>
  </si>
  <si>
    <t>さくら市立喜連川小学校</t>
  </si>
  <si>
    <t>h0239</t>
  </si>
  <si>
    <t>h2023-09-034</t>
  </si>
  <si>
    <t>足利市立山辺小学校</t>
  </si>
  <si>
    <t>h0240</t>
  </si>
  <si>
    <t>h2023-09-036</t>
  </si>
  <si>
    <t>高根沢町立中央小学校</t>
  </si>
  <si>
    <t>h0241</t>
  </si>
  <si>
    <t>h2023-09-037</t>
  </si>
  <si>
    <t>小山市立小山第二小学校</t>
  </si>
  <si>
    <t>h0242</t>
  </si>
  <si>
    <t>h2023-09-040</t>
  </si>
  <si>
    <t>宇都宮市立宮の原小学校</t>
  </si>
  <si>
    <t>h0243</t>
  </si>
  <si>
    <t>h2023-09-041</t>
  </si>
  <si>
    <t>宇都宮市立横川中央小学校</t>
  </si>
  <si>
    <t>h0244</t>
  </si>
  <si>
    <t>h2023-09-042</t>
  </si>
  <si>
    <t>宇都宮市立上河内中央小学校</t>
  </si>
  <si>
    <t>h0245</t>
  </si>
  <si>
    <t>h2023-09-047</t>
  </si>
  <si>
    <t>白鴎大学足利高等学校</t>
  </si>
  <si>
    <t>田中あかね</t>
  </si>
  <si>
    <t>h0246</t>
  </si>
  <si>
    <t>h2023-09-048</t>
  </si>
  <si>
    <t>栃木県立栃木翔南高等学校</t>
  </si>
  <si>
    <t>h0247</t>
  </si>
  <si>
    <t>h2023-09-049</t>
  </si>
  <si>
    <t>栃木県立黒羽高等学校</t>
  </si>
  <si>
    <t>田中　あかね</t>
  </si>
  <si>
    <t>h0248</t>
  </si>
  <si>
    <t>h2023-09-050</t>
  </si>
  <si>
    <t>白鴎大学足利中学校</t>
  </si>
  <si>
    <t>h0249</t>
  </si>
  <si>
    <t>h2023-09-051</t>
  </si>
  <si>
    <t>鹿沼市立みどりが丘小学校</t>
  </si>
  <si>
    <t>h0250</t>
  </si>
  <si>
    <t>h2023-09-052</t>
  </si>
  <si>
    <t>壬生町立南犬飼中学校</t>
  </si>
  <si>
    <t>h0251</t>
  </si>
  <si>
    <t>h2023-09-054</t>
  </si>
  <si>
    <t>壬生町立羽生田小学校</t>
  </si>
  <si>
    <t>h0252</t>
  </si>
  <si>
    <t>h2023-09-056</t>
  </si>
  <si>
    <t>宇都宮市立平石中央小学校</t>
  </si>
  <si>
    <t>h0253</t>
  </si>
  <si>
    <t>h2023-09-059</t>
  </si>
  <si>
    <t>栃木県立鹿沼商工高等学校</t>
  </si>
  <si>
    <t>福田文子</t>
  </si>
  <si>
    <t>h0254</t>
  </si>
  <si>
    <t>h2023-09-060</t>
  </si>
  <si>
    <t>栃木県立宇都宮南高等学校</t>
  </si>
  <si>
    <t>h0255</t>
  </si>
  <si>
    <t>h2023-09-061</t>
  </si>
  <si>
    <t>栃木県立鹿沼東高等学校</t>
  </si>
  <si>
    <t>福田　文子</t>
  </si>
  <si>
    <t>h0256</t>
  </si>
  <si>
    <t>h2023-09-062</t>
  </si>
  <si>
    <t>栃木県立今市高等学校</t>
  </si>
  <si>
    <t>h0257</t>
  </si>
  <si>
    <t>h2023-09-063</t>
  </si>
  <si>
    <t>栃木県立矢板東高等学校附属中学校</t>
  </si>
  <si>
    <t>h0258</t>
  </si>
  <si>
    <t>h2023-09-064</t>
  </si>
  <si>
    <t>栃木県立宇都宮東高等学校・同附属中学校</t>
  </si>
  <si>
    <t>h0259</t>
  </si>
  <si>
    <t>h2023-09-065</t>
  </si>
  <si>
    <t>宇都宮大学共同教育学部附属特別支援学校</t>
  </si>
  <si>
    <t>h0260</t>
  </si>
  <si>
    <t>h2023-09-066</t>
  </si>
  <si>
    <t>宇都宮市立御幸小学校</t>
  </si>
  <si>
    <t>h0261</t>
  </si>
  <si>
    <t>h2023-10-003</t>
  </si>
  <si>
    <t>10</t>
  </si>
  <si>
    <t>板倉町立板倉中学校</t>
  </si>
  <si>
    <t>決定通知内容が10-011_板倉町立東小の内容であった為、修正（4/27）</t>
    <rPh sb="0" eb="4">
      <t>ケッテイツウチ</t>
    </rPh>
    <rPh sb="4" eb="6">
      <t>ナイヨウ</t>
    </rPh>
    <rPh sb="14" eb="16">
      <t>イタクラ</t>
    </rPh>
    <rPh sb="16" eb="18">
      <t>チョウリツ</t>
    </rPh>
    <rPh sb="18" eb="19">
      <t>アズマ</t>
    </rPh>
    <rPh sb="19" eb="20">
      <t>ショウ</t>
    </rPh>
    <rPh sb="21" eb="23">
      <t>ナイヨウ</t>
    </rPh>
    <rPh sb="27" eb="28">
      <t>タメ</t>
    </rPh>
    <rPh sb="29" eb="31">
      <t>シュウセイ</t>
    </rPh>
    <phoneticPr fontId="3"/>
  </si>
  <si>
    <t>h0262</t>
  </si>
  <si>
    <t>h2023-10-004</t>
  </si>
  <si>
    <t>明和町立明和東小学校</t>
  </si>
  <si>
    <t>h0263</t>
  </si>
  <si>
    <t>h2023-10-006</t>
  </si>
  <si>
    <t>館林市立第三小学校</t>
  </si>
  <si>
    <t>h0264</t>
  </si>
  <si>
    <t>h2023-10-007</t>
  </si>
  <si>
    <t>館林市立第二小学校</t>
  </si>
  <si>
    <t>h0265</t>
  </si>
  <si>
    <t>h2023-10-008</t>
  </si>
  <si>
    <t>明和町立明和西小学校</t>
  </si>
  <si>
    <t>h0266</t>
  </si>
  <si>
    <t>h2023-10-009</t>
  </si>
  <si>
    <t>館林市立第九小学校</t>
  </si>
  <si>
    <t>h0267</t>
  </si>
  <si>
    <t>h2023-10-010</t>
  </si>
  <si>
    <t>館林市立第七小学校</t>
  </si>
  <si>
    <t>h0268</t>
  </si>
  <si>
    <t>h2023-10-011</t>
  </si>
  <si>
    <t>板倉町立東小学校</t>
  </si>
  <si>
    <t>h0269</t>
  </si>
  <si>
    <t>h2023-10-012</t>
  </si>
  <si>
    <t>千代田町立西小学校</t>
  </si>
  <si>
    <t>森田智博</t>
  </si>
  <si>
    <t>h0270</t>
  </si>
  <si>
    <t>h2023-10-014</t>
  </si>
  <si>
    <t>東吾妻町立坂上小学校</t>
  </si>
  <si>
    <t>須貝孝広</t>
  </si>
  <si>
    <t>h0271</t>
  </si>
  <si>
    <t>h2023-10-015</t>
  </si>
  <si>
    <t>太田市立中央小学校</t>
  </si>
  <si>
    <t>大塚紀男</t>
  </si>
  <si>
    <t>h0272</t>
  </si>
  <si>
    <t>h2023-10-017</t>
  </si>
  <si>
    <t>みどり市立大間々東小学校</t>
  </si>
  <si>
    <t>h0273</t>
  </si>
  <si>
    <t>h2023-10-018</t>
  </si>
  <si>
    <t>みどり市立笠懸小学校</t>
  </si>
  <si>
    <t>h0274</t>
  </si>
  <si>
    <t>h2023-10-023</t>
  </si>
  <si>
    <t>邑楽町立中野小学校</t>
  </si>
  <si>
    <t>h0275</t>
  </si>
  <si>
    <t>h2023-10-024</t>
  </si>
  <si>
    <t>館林市立美園小学校</t>
  </si>
  <si>
    <t>h0276</t>
  </si>
  <si>
    <t>h2023-10-029</t>
  </si>
  <si>
    <t>太田市立太田高等学校</t>
  </si>
  <si>
    <t>h0277</t>
  </si>
  <si>
    <t>h2023-10-030</t>
  </si>
  <si>
    <t>太田市立尾島小学校</t>
  </si>
  <si>
    <t>h0278</t>
  </si>
  <si>
    <t>h2023-10-031</t>
  </si>
  <si>
    <t>群馬県立高崎商業高等学校</t>
  </si>
  <si>
    <t>飯塚　郁子</t>
  </si>
  <si>
    <t>h0279</t>
  </si>
  <si>
    <t>h2023-10-033</t>
  </si>
  <si>
    <t>伊勢崎市立赤堀東小学校</t>
  </si>
  <si>
    <t>平澤　真奈美</t>
  </si>
  <si>
    <t>h0280</t>
  </si>
  <si>
    <t>h2023-10-037</t>
  </si>
  <si>
    <t>藤岡市立北中学校</t>
  </si>
  <si>
    <t>h0281</t>
  </si>
  <si>
    <t>h2023-10-039</t>
  </si>
  <si>
    <t>前橋市立芳賀小学校</t>
  </si>
  <si>
    <t>h0282</t>
  </si>
  <si>
    <t>h2023-10-040</t>
  </si>
  <si>
    <t>前橋市立宮城小学校</t>
  </si>
  <si>
    <t>h0283</t>
  </si>
  <si>
    <t>h2023-11-001</t>
  </si>
  <si>
    <t>11</t>
  </si>
  <si>
    <t>志木市立宗岡第二小学校</t>
  </si>
  <si>
    <t>磯﨑　政徳</t>
  </si>
  <si>
    <t>h0284</t>
  </si>
  <si>
    <t>h2023-11-003</t>
  </si>
  <si>
    <t>吉川市立中曽根小学校</t>
  </si>
  <si>
    <t>横溝宏幸</t>
  </si>
  <si>
    <t>h0285</t>
  </si>
  <si>
    <t>h2023-11-004</t>
  </si>
  <si>
    <t>三郷市立彦糸小学校</t>
  </si>
  <si>
    <t>h0286</t>
  </si>
  <si>
    <t>h2023-11-005</t>
  </si>
  <si>
    <t>久喜市立桜田小学校</t>
  </si>
  <si>
    <t>岡島敦子</t>
  </si>
  <si>
    <t>h0287</t>
  </si>
  <si>
    <t>h2023-11-006</t>
  </si>
  <si>
    <t>久喜市立太田小学校</t>
  </si>
  <si>
    <t>岡島　敦子</t>
  </si>
  <si>
    <t>h0288</t>
  </si>
  <si>
    <t>h2023-11-007</t>
  </si>
  <si>
    <t>和光市立白子小学校</t>
  </si>
  <si>
    <t>加藤直明</t>
  </si>
  <si>
    <t>h0289</t>
  </si>
  <si>
    <t>h2023-11-008</t>
  </si>
  <si>
    <t>本庄市立共和小学校</t>
  </si>
  <si>
    <t>関田　彩夏</t>
  </si>
  <si>
    <t>h0290</t>
  </si>
  <si>
    <t>h2023-11-009</t>
  </si>
  <si>
    <t>三郷市立前間小学校</t>
  </si>
  <si>
    <t>h0291</t>
  </si>
  <si>
    <t>h2023-11-010</t>
  </si>
  <si>
    <t>和光市立広沢小学校</t>
  </si>
  <si>
    <t>近藤千花子</t>
  </si>
  <si>
    <t>h0292</t>
  </si>
  <si>
    <t>h2023-11-011</t>
  </si>
  <si>
    <t>和光市立北原小学校</t>
  </si>
  <si>
    <t>元永拓</t>
  </si>
  <si>
    <t>h0293</t>
  </si>
  <si>
    <t>h2023-11-012</t>
  </si>
  <si>
    <t>和光市立本町小学校</t>
  </si>
  <si>
    <t>h0294</t>
  </si>
  <si>
    <t>h2023-11-016</t>
  </si>
  <si>
    <t>和光市立第四小学校</t>
  </si>
  <si>
    <t>三村　理津子</t>
  </si>
  <si>
    <t>h0295</t>
  </si>
  <si>
    <t>h2023-11-017</t>
  </si>
  <si>
    <t>川口市立朝日西小学校</t>
  </si>
  <si>
    <t>h0296</t>
  </si>
  <si>
    <t>h2023-11-018</t>
  </si>
  <si>
    <t>三芳町立竹間沢小学校</t>
  </si>
  <si>
    <t>h0297</t>
  </si>
  <si>
    <t>h2023-11-019</t>
  </si>
  <si>
    <t>川口市立十二月田小学校</t>
  </si>
  <si>
    <t>h0298</t>
  </si>
  <si>
    <t>h2023-11-020</t>
  </si>
  <si>
    <t>三郷市立彦成小学校</t>
  </si>
  <si>
    <t>h0299</t>
  </si>
  <si>
    <t>h2023-11-021</t>
  </si>
  <si>
    <t>久喜市立菖蒲東小学校</t>
  </si>
  <si>
    <t>h0300</t>
  </si>
  <si>
    <t>h2023-11-022</t>
  </si>
  <si>
    <t>狭山市立山王小学校</t>
  </si>
  <si>
    <t>h0301</t>
  </si>
  <si>
    <t>h2023-11-023</t>
  </si>
  <si>
    <t>鳩山町立鳩山小学校</t>
  </si>
  <si>
    <t>h0302</t>
  </si>
  <si>
    <t>h2023-11-024</t>
  </si>
  <si>
    <t>越谷市立南越谷小学校</t>
  </si>
  <si>
    <t>h0303</t>
  </si>
  <si>
    <t>h2023-11-025</t>
  </si>
  <si>
    <t>狭山市立入間川東小学校</t>
  </si>
  <si>
    <t>h0304</t>
  </si>
  <si>
    <t>h2023-11-026</t>
  </si>
  <si>
    <t>川越市立武蔵野小学校</t>
  </si>
  <si>
    <t>h0305</t>
  </si>
  <si>
    <t>h2023-11-027</t>
  </si>
  <si>
    <t>狭山市立水富小学校</t>
  </si>
  <si>
    <t>h0306</t>
  </si>
  <si>
    <t>h2023-11-028</t>
  </si>
  <si>
    <t>川口市立鳩ヶ谷小学校</t>
  </si>
  <si>
    <t>三澤　一実</t>
  </si>
  <si>
    <t>h0307</t>
  </si>
  <si>
    <t>h2023-11-029</t>
  </si>
  <si>
    <t>幸手市立上高野小学校</t>
  </si>
  <si>
    <t>h0308</t>
  </si>
  <si>
    <t>h2023-11-030</t>
  </si>
  <si>
    <t>行田市立桜ケ丘小学校</t>
  </si>
  <si>
    <t>h0309</t>
  </si>
  <si>
    <t>h2023-11-031</t>
  </si>
  <si>
    <t>桶川市立加納小学校</t>
  </si>
  <si>
    <t>h0310</t>
  </si>
  <si>
    <t>h2023-11-033</t>
  </si>
  <si>
    <t>深谷市立深谷西小学校</t>
  </si>
  <si>
    <t>h0311</t>
  </si>
  <si>
    <t>h2023-11-035</t>
  </si>
  <si>
    <t>宮代町立須賀小学校</t>
  </si>
  <si>
    <t>h0312</t>
  </si>
  <si>
    <t>h2023-11-036</t>
  </si>
  <si>
    <t>深谷市立常盤小学校</t>
  </si>
  <si>
    <t>h0313</t>
  </si>
  <si>
    <t>h2023-11-037</t>
  </si>
  <si>
    <t>熊谷市立石原小学校</t>
  </si>
  <si>
    <t>h0314</t>
  </si>
  <si>
    <t>h2023-11-041</t>
  </si>
  <si>
    <t>上尾市立大谷小学校</t>
  </si>
  <si>
    <t>小川　正毅</t>
  </si>
  <si>
    <t>メディア芸術</t>
  </si>
  <si>
    <t>A　メディアアート</t>
  </si>
  <si>
    <t>h0315</t>
  </si>
  <si>
    <t>h2023-11-042</t>
  </si>
  <si>
    <t>朝霞市立朝霞第八小学校</t>
  </si>
  <si>
    <t>h0316</t>
  </si>
  <si>
    <t>h2023-11-046</t>
  </si>
  <si>
    <t>川口市立新郷東小学校</t>
  </si>
  <si>
    <t>小堀　美穂</t>
  </si>
  <si>
    <t>h0317</t>
  </si>
  <si>
    <t>h2023-11-047</t>
  </si>
  <si>
    <t>久喜市立栗橋西小学校</t>
  </si>
  <si>
    <t>大谷　宥仁</t>
  </si>
  <si>
    <t>h0318</t>
  </si>
  <si>
    <t>h2023-11-048</t>
  </si>
  <si>
    <t>大藤　豪一郎</t>
  </si>
  <si>
    <t>C　その他</t>
  </si>
  <si>
    <t>h0319</t>
  </si>
  <si>
    <t>h2023-11-050</t>
  </si>
  <si>
    <t>h0320</t>
  </si>
  <si>
    <t>h2023-11-051</t>
  </si>
  <si>
    <t>川口市立里中学校</t>
  </si>
  <si>
    <t>h0321</t>
  </si>
  <si>
    <t>h2023-11-056</t>
  </si>
  <si>
    <t>飯能市立飯能西中学校</t>
  </si>
  <si>
    <t>長山　善洋</t>
  </si>
  <si>
    <t>h0322</t>
  </si>
  <si>
    <t>h2023-11-060</t>
  </si>
  <si>
    <t>飯能市立富士見小学校</t>
  </si>
  <si>
    <t>h0323</t>
  </si>
  <si>
    <t>h2023-11-061</t>
  </si>
  <si>
    <t>飯能市立加治小学校</t>
  </si>
  <si>
    <t>h0324</t>
  </si>
  <si>
    <t>h2023-11-064</t>
  </si>
  <si>
    <t>志木市立志木第三小学校</t>
  </si>
  <si>
    <t>渡邉勇樹</t>
  </si>
  <si>
    <t>h0325</t>
  </si>
  <si>
    <t>h2023-11-065</t>
  </si>
  <si>
    <t>志木市立志木第二小学校</t>
  </si>
  <si>
    <t>h0326</t>
  </si>
  <si>
    <t>h2023-11-067</t>
  </si>
  <si>
    <t>和光市立新倉小学校</t>
  </si>
  <si>
    <t>武藤絵里子</t>
  </si>
  <si>
    <t>h0327</t>
  </si>
  <si>
    <t>h2023-11-068</t>
  </si>
  <si>
    <t>和光市立第五小学校</t>
  </si>
  <si>
    <t>h0328</t>
  </si>
  <si>
    <t>h2023-11-069</t>
  </si>
  <si>
    <t>和光市立下新倉小学校</t>
  </si>
  <si>
    <t>小林なな子</t>
  </si>
  <si>
    <t>h0329</t>
  </si>
  <si>
    <t>h2023-11-070</t>
  </si>
  <si>
    <t>和光市立第三小学校</t>
  </si>
  <si>
    <t>平山正三</t>
  </si>
  <si>
    <t>h0330</t>
  </si>
  <si>
    <t>h2023-11-071</t>
  </si>
  <si>
    <t>入間市立藤沢中学校</t>
  </si>
  <si>
    <t>立住　若菜</t>
  </si>
  <si>
    <t>h0331</t>
  </si>
  <si>
    <t>h2023-11-073</t>
  </si>
  <si>
    <t>埼玉県立騎西特別支援学校</t>
  </si>
  <si>
    <t>櫻井　慶喜</t>
  </si>
  <si>
    <t>h0332</t>
  </si>
  <si>
    <t>h2023-11-074</t>
  </si>
  <si>
    <t>熊谷市立大幡小学校</t>
  </si>
  <si>
    <t>齊藤　才子</t>
  </si>
  <si>
    <t>h0333</t>
  </si>
  <si>
    <t>h2023-11-077</t>
  </si>
  <si>
    <t>熊谷市立久下小学校</t>
  </si>
  <si>
    <t>h0334</t>
  </si>
  <si>
    <t>h2023-11-078</t>
  </si>
  <si>
    <t>熊谷市立籠原小学校</t>
  </si>
  <si>
    <t>h0335</t>
  </si>
  <si>
    <t>h2023-12-001</t>
  </si>
  <si>
    <t>12</t>
  </si>
  <si>
    <t>船橋市立峰台小学校</t>
  </si>
  <si>
    <t>井上千恵子</t>
  </si>
  <si>
    <t>h0336</t>
  </si>
  <si>
    <t>h2023-12-003</t>
  </si>
  <si>
    <t>船橋市立法典西小学校</t>
  </si>
  <si>
    <t>井上　千恵子</t>
  </si>
  <si>
    <t>h0337</t>
  </si>
  <si>
    <t>h2023-12-004</t>
  </si>
  <si>
    <t>香取市立わらびが丘小学校</t>
  </si>
  <si>
    <t>h0338</t>
  </si>
  <si>
    <t>h2023-12-005</t>
  </si>
  <si>
    <t>八千代市立新木戸小学校</t>
  </si>
  <si>
    <t>h0339</t>
  </si>
  <si>
    <t>h2023-12-008</t>
  </si>
  <si>
    <t>八千代市立村上東小学校</t>
  </si>
  <si>
    <t>h0340</t>
  </si>
  <si>
    <t>h2023-12-009</t>
  </si>
  <si>
    <t>八千代市立萱田小学校</t>
  </si>
  <si>
    <t>h0341</t>
  </si>
  <si>
    <t>h2023-12-011</t>
  </si>
  <si>
    <t>習志野市立向山小学校</t>
  </si>
  <si>
    <t>吉田正隆</t>
  </si>
  <si>
    <t>h0342</t>
  </si>
  <si>
    <t>h2023-12-012</t>
  </si>
  <si>
    <t>習志野市立鷺沼小学校</t>
  </si>
  <si>
    <t>h0343</t>
  </si>
  <si>
    <t>h2023-12-013</t>
  </si>
  <si>
    <t>船橋市立芝山西小学校</t>
  </si>
  <si>
    <t>h0344</t>
  </si>
  <si>
    <t>h2023-12-014</t>
  </si>
  <si>
    <t>千葉県立国府台高等学校</t>
  </si>
  <si>
    <t>金子　馨</t>
  </si>
  <si>
    <t>h0345</t>
  </si>
  <si>
    <t>h2023-12-015</t>
  </si>
  <si>
    <t>市川市立東国分中学校</t>
  </si>
  <si>
    <t>金子由希絵</t>
  </si>
  <si>
    <t>h0346</t>
  </si>
  <si>
    <t>h2023-12-016</t>
  </si>
  <si>
    <t>市川市立第四中学校</t>
  </si>
  <si>
    <t>h0347</t>
  </si>
  <si>
    <t>h2023-12-017</t>
  </si>
  <si>
    <t>市川市立若宮小学校</t>
  </si>
  <si>
    <t>h0348</t>
  </si>
  <si>
    <t>h2023-12-019</t>
  </si>
  <si>
    <t>船橋市立小室小学校</t>
  </si>
  <si>
    <t>金野　正道</t>
  </si>
  <si>
    <t>h0349</t>
  </si>
  <si>
    <t>h2023-12-021</t>
  </si>
  <si>
    <t>松戸市立馬橋小学校</t>
  </si>
  <si>
    <t>荒井靖貴</t>
  </si>
  <si>
    <t>h0350</t>
  </si>
  <si>
    <t>h2023-12-022</t>
  </si>
  <si>
    <t>柏市立大津ヶ丘第二小学校</t>
  </si>
  <si>
    <t>h0351</t>
  </si>
  <si>
    <t>h2023-12-024</t>
  </si>
  <si>
    <t>柏市立藤心小学校</t>
  </si>
  <si>
    <t>h0352</t>
  </si>
  <si>
    <t>h2023-12-025</t>
  </si>
  <si>
    <t>船橋市立八木が谷北小学校</t>
  </si>
  <si>
    <t>山路玲子</t>
  </si>
  <si>
    <t>h0353</t>
  </si>
  <si>
    <t>h2023-12-026</t>
  </si>
  <si>
    <t>市川市立鬼高小学校</t>
  </si>
  <si>
    <t>h0354</t>
  </si>
  <si>
    <t>h2023-12-027</t>
  </si>
  <si>
    <t>松戸市立横須賀小学校</t>
  </si>
  <si>
    <t>篠永　紗也子</t>
  </si>
  <si>
    <t>h0355</t>
  </si>
  <si>
    <t>h2023-12-028</t>
  </si>
  <si>
    <t>松戸市立新松戸西小学校</t>
  </si>
  <si>
    <t>h0356</t>
  </si>
  <si>
    <t>h2023-12-032</t>
  </si>
  <si>
    <t>印西市立牧の原小学校</t>
  </si>
  <si>
    <t>F　その他</t>
  </si>
  <si>
    <t>h0357</t>
  </si>
  <si>
    <t>h2023-12-035</t>
  </si>
  <si>
    <t>白井市立清水口小学校</t>
  </si>
  <si>
    <t>h0358</t>
  </si>
  <si>
    <t>h2023-12-037</t>
  </si>
  <si>
    <t>香取市立東大戸小学校</t>
  </si>
  <si>
    <t>小林和子</t>
  </si>
  <si>
    <t>h0359</t>
  </si>
  <si>
    <t>h2023-12-038</t>
  </si>
  <si>
    <t>専修大学松戸中学校</t>
  </si>
  <si>
    <t>h0360</t>
  </si>
  <si>
    <t>h2023-12-040</t>
  </si>
  <si>
    <t>市川市立稲荷木小学校</t>
  </si>
  <si>
    <t>杉本沙季</t>
  </si>
  <si>
    <t>h0361</t>
  </si>
  <si>
    <t>h2023-12-042</t>
  </si>
  <si>
    <t>習志野市立谷津南小学校</t>
  </si>
  <si>
    <t>長澤綾乃</t>
  </si>
  <si>
    <t>h0362</t>
  </si>
  <si>
    <t>h2023-12-043</t>
  </si>
  <si>
    <t>野田市立関宿中央小学校</t>
  </si>
  <si>
    <t>筒井　茜</t>
  </si>
  <si>
    <t>h0363</t>
  </si>
  <si>
    <t>h2023-12-044</t>
  </si>
  <si>
    <t>松戸市立古ケ崎小学校</t>
  </si>
  <si>
    <t>梅津　千恵子</t>
  </si>
  <si>
    <t>h0364</t>
  </si>
  <si>
    <t>h2023-12-045</t>
  </si>
  <si>
    <t>松戸市立北部小学校</t>
  </si>
  <si>
    <t>h0365</t>
  </si>
  <si>
    <t>h2023-12-046</t>
  </si>
  <si>
    <t>船橋市立坪井小学校</t>
  </si>
  <si>
    <t>方壁彬</t>
  </si>
  <si>
    <t>h0366</t>
  </si>
  <si>
    <t>h2023-12-047</t>
  </si>
  <si>
    <t>船橋市立習志野台第一小学校</t>
  </si>
  <si>
    <t>h0367</t>
  </si>
  <si>
    <t>h2023-12-048</t>
  </si>
  <si>
    <t>市川市立南行徳小学校</t>
  </si>
  <si>
    <t>方壁 彬</t>
  </si>
  <si>
    <t>h0368</t>
  </si>
  <si>
    <t>h2023-12-049</t>
  </si>
  <si>
    <t>柏市立柏第五小学校</t>
  </si>
  <si>
    <t>h0369</t>
  </si>
  <si>
    <t>h2023-12-050</t>
  </si>
  <si>
    <t>神崎町立米沢小学校</t>
  </si>
  <si>
    <t>h0370</t>
  </si>
  <si>
    <t>h2023-12-051</t>
  </si>
  <si>
    <t>流山市立東深井小学校</t>
  </si>
  <si>
    <t>h0371</t>
  </si>
  <si>
    <t>h2023-13-001</t>
  </si>
  <si>
    <t>13</t>
  </si>
  <si>
    <t>目黒区立五本木小学校</t>
  </si>
  <si>
    <t>井出明日香</t>
  </si>
  <si>
    <t>h0372</t>
  </si>
  <si>
    <t>h2023-13-002</t>
  </si>
  <si>
    <t>目黒区立烏森小学校</t>
  </si>
  <si>
    <t>h0373</t>
  </si>
  <si>
    <t>h2023-13-003</t>
  </si>
  <si>
    <t>目黒区立中根小学校</t>
  </si>
  <si>
    <t>h0374</t>
  </si>
  <si>
    <t>h2023-13-004</t>
  </si>
  <si>
    <t>目黒区立東根小学校</t>
  </si>
  <si>
    <t>h0375</t>
  </si>
  <si>
    <t>h2023-13-006</t>
  </si>
  <si>
    <t>練馬区立豊玉中学校</t>
    <phoneticPr fontId="3"/>
  </si>
  <si>
    <t>永井綾子</t>
  </si>
  <si>
    <t>h0376</t>
  </si>
  <si>
    <t>h2023-13-008</t>
  </si>
  <si>
    <t>新宿区立淀橋第四小学校</t>
    <phoneticPr fontId="3"/>
  </si>
  <si>
    <t>h0377</t>
  </si>
  <si>
    <t>h2023-13-010</t>
  </si>
  <si>
    <t>青梅市立第五小学校</t>
  </si>
  <si>
    <t>h0378</t>
  </si>
  <si>
    <t>h2023-13-011</t>
  </si>
  <si>
    <t>調布市立北ノ台小学校</t>
  </si>
  <si>
    <t>h0379</t>
  </si>
  <si>
    <t>h2023-13-012</t>
  </si>
  <si>
    <t>東京都立水元小合学園</t>
  </si>
  <si>
    <t>h0380</t>
  </si>
  <si>
    <t>h2023-13-013</t>
  </si>
  <si>
    <t>練馬区立豊玉小学校</t>
  </si>
  <si>
    <t>h0381</t>
  </si>
  <si>
    <t>h2023-13-014</t>
  </si>
  <si>
    <t>東京都立武蔵台学園</t>
  </si>
  <si>
    <t>h0382</t>
  </si>
  <si>
    <t>h2023-13-015</t>
  </si>
  <si>
    <t>江戸川区立清新第一小学校</t>
  </si>
  <si>
    <t>h0383</t>
  </si>
  <si>
    <t>h2023-13-017</t>
  </si>
  <si>
    <t>東京都江戸川区立小松川小学校</t>
  </si>
  <si>
    <t>h0384</t>
  </si>
  <si>
    <t>h2023-13-019</t>
  </si>
  <si>
    <t>練馬区立豊玉南小学校</t>
  </si>
  <si>
    <t>h0385</t>
  </si>
  <si>
    <t>h2023-13-020</t>
  </si>
  <si>
    <t>都立花畑学園</t>
  </si>
  <si>
    <t>h0386</t>
  </si>
  <si>
    <t>h2023-13-021</t>
  </si>
  <si>
    <t>都立臨海青海特別支援学校</t>
  </si>
  <si>
    <t>h0387</t>
  </si>
  <si>
    <t>h2023-13-023</t>
  </si>
  <si>
    <t>都立品川特別支援学校</t>
  </si>
  <si>
    <t>h0388</t>
  </si>
  <si>
    <t>h2023-13-024</t>
  </si>
  <si>
    <t>文京区立指ヶ谷小学校</t>
  </si>
  <si>
    <t>h0389</t>
  </si>
  <si>
    <t>h2023-13-025</t>
  </si>
  <si>
    <t>板橋区立富士見台小学校</t>
  </si>
  <si>
    <t>岡田大和</t>
  </si>
  <si>
    <t>h0390</t>
  </si>
  <si>
    <t>h2023-13-026</t>
  </si>
  <si>
    <t>東京都板橋区立徳丸小学校</t>
  </si>
  <si>
    <t>h0391</t>
  </si>
  <si>
    <t>h2023-13-027</t>
  </si>
  <si>
    <t>目黒区立田道小学校</t>
  </si>
  <si>
    <t>加藤　奈央</t>
  </si>
  <si>
    <t>h0392</t>
  </si>
  <si>
    <t>h2023-13-029</t>
  </si>
  <si>
    <t>八王子市立別所中学校</t>
  </si>
  <si>
    <t>関根　拓也</t>
  </si>
  <si>
    <t>h0393</t>
  </si>
  <si>
    <t>h2023-13-030</t>
  </si>
  <si>
    <t>大田区立嶺町小学校</t>
  </si>
  <si>
    <t>h0394</t>
  </si>
  <si>
    <t>h2023-13-031</t>
  </si>
  <si>
    <t>目黒区立駒場小学校</t>
  </si>
  <si>
    <t>h0395</t>
  </si>
  <si>
    <t>h2023-13-032</t>
  </si>
  <si>
    <t>荒川区立第七中学校</t>
  </si>
  <si>
    <t>h0396</t>
  </si>
  <si>
    <t>h2023-13-034</t>
  </si>
  <si>
    <t>東大和市立第二小学校</t>
  </si>
  <si>
    <t>宮崎久美子</t>
  </si>
  <si>
    <t>h0397</t>
  </si>
  <si>
    <t>h2023-13-035</t>
  </si>
  <si>
    <t>東大和市立第八小学校</t>
  </si>
  <si>
    <t>h0398</t>
  </si>
  <si>
    <t>h2023-13-036</t>
  </si>
  <si>
    <t>品川区立品川学園</t>
  </si>
  <si>
    <t>h0399</t>
  </si>
  <si>
    <t>h2023-13-037</t>
  </si>
  <si>
    <t>暁星中学校</t>
  </si>
  <si>
    <t>栗原修一</t>
  </si>
  <si>
    <t>h0400</t>
  </si>
  <si>
    <t>h2023-13-038</t>
  </si>
  <si>
    <t>目黒区立八雲小学校</t>
  </si>
  <si>
    <t>h0401</t>
  </si>
  <si>
    <t>h2023-13-039</t>
  </si>
  <si>
    <t>府中市立府中第十小学校</t>
  </si>
  <si>
    <t>h0402</t>
  </si>
  <si>
    <t>h2023-13-041</t>
  </si>
  <si>
    <t>世田谷区立用賀小学校</t>
  </si>
  <si>
    <t>h0403</t>
  </si>
  <si>
    <t>h2023-13-042</t>
  </si>
  <si>
    <t>渋谷区立猿楽小学校</t>
  </si>
  <si>
    <t>h0404</t>
  </si>
  <si>
    <t>h2023-13-043</t>
  </si>
  <si>
    <t>渋谷区立西原小学校</t>
  </si>
  <si>
    <t>h0405</t>
  </si>
  <si>
    <t>h2023-13-044</t>
  </si>
  <si>
    <t>江戸川区立小岩小学校</t>
  </si>
  <si>
    <t>溝口　摂</t>
  </si>
  <si>
    <t>h0406</t>
  </si>
  <si>
    <t>h2023-13-047</t>
  </si>
  <si>
    <t>あきる野市立西秋留小学校</t>
  </si>
  <si>
    <t>h0407</t>
  </si>
  <si>
    <t>h2023-13-048</t>
  </si>
  <si>
    <t>あきる野市立前田小学校</t>
  </si>
  <si>
    <t>h0408</t>
  </si>
  <si>
    <t>h2023-13-049</t>
  </si>
  <si>
    <t>東久留米市立第五小学校</t>
  </si>
  <si>
    <t>h0409</t>
  </si>
  <si>
    <t>h2023-13-050</t>
  </si>
  <si>
    <t>あきる野市立増戸小学校</t>
  </si>
  <si>
    <t>h0410</t>
  </si>
  <si>
    <t>h2023-13-051</t>
  </si>
  <si>
    <t>あきる野市立屋城小学校</t>
  </si>
  <si>
    <t>h0411</t>
  </si>
  <si>
    <t>h2023-13-052</t>
  </si>
  <si>
    <t>江戸川区立南小岩第二小学校</t>
  </si>
  <si>
    <t>h0412</t>
  </si>
  <si>
    <t>h2023-13-053</t>
  </si>
  <si>
    <t>あきる野市立東秋留小学校</t>
  </si>
  <si>
    <t>h0413</t>
  </si>
  <si>
    <t>h2023-13-054</t>
  </si>
  <si>
    <t>調布市立柏野小学校</t>
  </si>
  <si>
    <t>h0414</t>
  </si>
  <si>
    <t>h2023-13-055</t>
  </si>
  <si>
    <t>調布市立杉森小学校</t>
  </si>
  <si>
    <t>h0415</t>
  </si>
  <si>
    <t>h2023-13-056</t>
  </si>
  <si>
    <t>立川市立若葉台小学校</t>
  </si>
  <si>
    <t>h0416</t>
  </si>
  <si>
    <t>h2023-13-057</t>
  </si>
  <si>
    <t>中野区立南台小学校</t>
  </si>
  <si>
    <t>h0417</t>
  </si>
  <si>
    <t>h2023-13-058</t>
  </si>
  <si>
    <t>足立区立花畑第一小学校</t>
  </si>
  <si>
    <t>山口　あゆみ</t>
  </si>
  <si>
    <t>h0418</t>
  </si>
  <si>
    <t>h2023-13-059</t>
  </si>
  <si>
    <t>狛江市立狛江第一中学校</t>
    <phoneticPr fontId="3"/>
  </si>
  <si>
    <t>山口　敦</t>
  </si>
  <si>
    <t>h0419</t>
  </si>
  <si>
    <t>h2023-13-060</t>
  </si>
  <si>
    <t>小平市立小平第五小学校</t>
  </si>
  <si>
    <t>山田大輔</t>
  </si>
  <si>
    <t>h0420</t>
  </si>
  <si>
    <t>h2023-13-061</t>
  </si>
  <si>
    <t>小平市立小平第一小学校</t>
  </si>
  <si>
    <t>h0421</t>
  </si>
  <si>
    <t>h2023-13-062</t>
  </si>
  <si>
    <t>あきる野市立南秋留小学校</t>
  </si>
  <si>
    <t>山本　晶子</t>
  </si>
  <si>
    <t>h0422</t>
  </si>
  <si>
    <t>h2023-13-063</t>
  </si>
  <si>
    <t>町田市立ゆくのき学園武蔵岡中学校</t>
  </si>
  <si>
    <t>h0423</t>
  </si>
  <si>
    <t>h2023-13-064</t>
  </si>
  <si>
    <t>都立石神井特別支援学校</t>
  </si>
  <si>
    <t>h0424</t>
  </si>
  <si>
    <t>h2023-13-065</t>
  </si>
  <si>
    <t>日野市立豊田小学校</t>
  </si>
  <si>
    <t>h0425</t>
  </si>
  <si>
    <t>h2023-13-067</t>
  </si>
  <si>
    <t>足立区立東伊興小学校</t>
  </si>
  <si>
    <t>h0426</t>
  </si>
  <si>
    <t>h2023-13-068</t>
  </si>
  <si>
    <t>足立区立西新井第二小学校</t>
  </si>
  <si>
    <t>h0427</t>
  </si>
  <si>
    <t>h2023-13-072</t>
  </si>
  <si>
    <t>荒川区立尾久宮前小学校</t>
  </si>
  <si>
    <t>h0428</t>
  </si>
  <si>
    <t>h2023-13-073</t>
  </si>
  <si>
    <t>文華女子高等学校</t>
  </si>
  <si>
    <t>h0429</t>
  </si>
  <si>
    <t>h2023-13-075</t>
  </si>
  <si>
    <t>練馬区立大泉学園緑小学校</t>
    <rPh sb="8" eb="9">
      <t>ミドリ</t>
    </rPh>
    <phoneticPr fontId="3"/>
  </si>
  <si>
    <t>小川　夢貴</t>
  </si>
  <si>
    <t>h0430</t>
  </si>
  <si>
    <t>h2023-13-076</t>
  </si>
  <si>
    <t>港区立御成門小学校</t>
  </si>
  <si>
    <t>小林　和子</t>
  </si>
  <si>
    <t>h0431</t>
  </si>
  <si>
    <t>h2023-13-077</t>
  </si>
  <si>
    <t>品川区立荏原第六中学校</t>
  </si>
  <si>
    <t>h0432</t>
  </si>
  <si>
    <t>h2023-13-078</t>
  </si>
  <si>
    <t>港区立御成門中学校</t>
  </si>
  <si>
    <t>h0433</t>
  </si>
  <si>
    <t>h2023-13-080</t>
  </si>
  <si>
    <t>日野市立仲田小学校</t>
  </si>
  <si>
    <t>新谷祥子</t>
  </si>
  <si>
    <t>h0434</t>
  </si>
  <si>
    <t>h2023-13-081</t>
  </si>
  <si>
    <t>東京都立八王子桑志高等学校</t>
  </si>
  <si>
    <t>h0435</t>
  </si>
  <si>
    <t>h2023-13-082</t>
  </si>
  <si>
    <t>品川区立延山小学校</t>
  </si>
  <si>
    <t>深羽久</t>
  </si>
  <si>
    <t>h0436</t>
  </si>
  <si>
    <t>h2023-13-083</t>
  </si>
  <si>
    <t>立教女学院小学校</t>
  </si>
  <si>
    <t>水嶋　護</t>
  </si>
  <si>
    <t>h0437</t>
  </si>
  <si>
    <t>h2023-13-084</t>
  </si>
  <si>
    <t>世田谷区立下北沢小学校</t>
  </si>
  <si>
    <t>清水宏</t>
  </si>
  <si>
    <t>日程：同日開催。実施報告時には費用は1回分までとなることに留意。</t>
    <rPh sb="0" eb="2">
      <t>ニッテイ</t>
    </rPh>
    <rPh sb="3" eb="7">
      <t>ドウジツカイサイ</t>
    </rPh>
    <rPh sb="8" eb="10">
      <t>ジッシ</t>
    </rPh>
    <rPh sb="10" eb="12">
      <t>ホウコク</t>
    </rPh>
    <rPh sb="12" eb="13">
      <t>ジ</t>
    </rPh>
    <rPh sb="15" eb="17">
      <t>ヒヨウ</t>
    </rPh>
    <rPh sb="19" eb="21">
      <t>カイブン</t>
    </rPh>
    <rPh sb="29" eb="31">
      <t>リュウイ</t>
    </rPh>
    <phoneticPr fontId="3"/>
  </si>
  <si>
    <t>h0438</t>
  </si>
  <si>
    <t>h2023-13-085</t>
  </si>
  <si>
    <t>八王子市立由木西小学校</t>
  </si>
  <si>
    <t>西條　貴登</t>
  </si>
  <si>
    <t>h0439</t>
  </si>
  <si>
    <t>h2023-13-086</t>
  </si>
  <si>
    <t>目黒区立原町小学校</t>
  </si>
  <si>
    <t>西澤竜一</t>
  </si>
  <si>
    <t>h0440</t>
  </si>
  <si>
    <t>h2023-13-087</t>
  </si>
  <si>
    <t>東村山市立北山小学校</t>
  </si>
  <si>
    <t>川村亘平</t>
  </si>
  <si>
    <t>h0441</t>
  </si>
  <si>
    <t>h2023-13-088</t>
  </si>
  <si>
    <t>府中市立白糸台小学校</t>
  </si>
  <si>
    <t>h0442</t>
  </si>
  <si>
    <t>h2023-13-091</t>
  </si>
  <si>
    <t>江戸川区立東小岩小学校</t>
  </si>
  <si>
    <t>草野　武史</t>
  </si>
  <si>
    <t>h0443</t>
  </si>
  <si>
    <t>h2023-13-092</t>
  </si>
  <si>
    <t>目黒区立碑小学校</t>
  </si>
  <si>
    <t>打越麻里子</t>
  </si>
  <si>
    <t>h0444</t>
  </si>
  <si>
    <t>h2023-13-094</t>
  </si>
  <si>
    <t>世田谷区立深沢小学校</t>
  </si>
  <si>
    <t>h0445</t>
  </si>
  <si>
    <t>h2023-13-095</t>
  </si>
  <si>
    <t>目黒区立菅刈小学校</t>
  </si>
  <si>
    <t>h0446</t>
  </si>
  <si>
    <t>h2023-13-096</t>
  </si>
  <si>
    <t>江東区立第二亀戸中学校</t>
  </si>
  <si>
    <t>h0447</t>
  </si>
  <si>
    <t>h2023-13-097</t>
  </si>
  <si>
    <t>武蔵野市立第二小学校</t>
  </si>
  <si>
    <t>大澗弘幸</t>
  </si>
  <si>
    <t>h0448</t>
  </si>
  <si>
    <t>h2023-13-098</t>
  </si>
  <si>
    <t>江戸川区立第四葛西小学校</t>
  </si>
  <si>
    <t>h0449</t>
  </si>
  <si>
    <t>h2023-13-100</t>
  </si>
  <si>
    <t>町田市立山崎小学校</t>
  </si>
  <si>
    <t>h0450</t>
  </si>
  <si>
    <t>h2023-13-101</t>
  </si>
  <si>
    <t>江東区立第四大島小学校</t>
  </si>
  <si>
    <t>谷崎さとみ</t>
  </si>
  <si>
    <t>h0451</t>
  </si>
  <si>
    <t>h2023-13-102</t>
  </si>
  <si>
    <t>江東区立第四砂町中学校</t>
  </si>
  <si>
    <t>h0452</t>
  </si>
  <si>
    <t>h2023-13-103</t>
  </si>
  <si>
    <t>江東区立第三亀戸中学校</t>
  </si>
  <si>
    <t>h0453</t>
  </si>
  <si>
    <t>h2023-13-104</t>
  </si>
  <si>
    <t>江東区立砂町小学校</t>
  </si>
  <si>
    <t>h0454</t>
  </si>
  <si>
    <t>h2023-13-106</t>
  </si>
  <si>
    <t>江東区立第一亀戸小学校</t>
  </si>
  <si>
    <t>h0455</t>
  </si>
  <si>
    <t>h2023-13-110</t>
  </si>
  <si>
    <t>文京区立窪町小学校</t>
  </si>
  <si>
    <t>竹田　理絵</t>
  </si>
  <si>
    <t>D　茶道</t>
  </si>
  <si>
    <t>h0456</t>
  </si>
  <si>
    <t>h2023-13-111</t>
  </si>
  <si>
    <t>板橋区立常盤台小学校</t>
  </si>
  <si>
    <t>h0457</t>
  </si>
  <si>
    <t>h2023-13-112</t>
  </si>
  <si>
    <t>港区立小中一貫教育校お台場学園港陽小学校</t>
  </si>
  <si>
    <t>中川浩行</t>
  </si>
  <si>
    <t>h0458</t>
  </si>
  <si>
    <t>h2023-13-113</t>
  </si>
  <si>
    <t>墨田区立第三吾嬬小学校</t>
  </si>
  <si>
    <t>h0459</t>
  </si>
  <si>
    <t>h2023-13-115</t>
  </si>
  <si>
    <t>鷹南学園三鷹市立中原小学校</t>
  </si>
  <si>
    <t>中島理絵</t>
  </si>
  <si>
    <t>h0460</t>
  </si>
  <si>
    <t>h2023-13-117</t>
  </si>
  <si>
    <t>江戸川区立東葛西小学校</t>
  </si>
  <si>
    <t>中澤利彦</t>
  </si>
  <si>
    <t>h0461</t>
  </si>
  <si>
    <t>h2023-13-118</t>
  </si>
  <si>
    <t>武蔵村山市立第九小学校</t>
  </si>
  <si>
    <t>h0462</t>
  </si>
  <si>
    <t>h2023-13-120</t>
  </si>
  <si>
    <t>東大和市立第九小学校</t>
  </si>
  <si>
    <t>h0463</t>
  </si>
  <si>
    <t>h2023-13-125</t>
  </si>
  <si>
    <t>町田市立南大谷小学校</t>
  </si>
  <si>
    <t>h0464</t>
  </si>
  <si>
    <t>h2023-13-127</t>
  </si>
  <si>
    <t>町田市立木曽境川小学校</t>
  </si>
  <si>
    <t>田村英樹</t>
  </si>
  <si>
    <t>h0465</t>
  </si>
  <si>
    <t>h2023-13-128</t>
  </si>
  <si>
    <t>小金井市立小金井第三小学校</t>
  </si>
  <si>
    <t>h0466</t>
  </si>
  <si>
    <t>h2023-13-129</t>
  </si>
  <si>
    <t>小金井市立前原小学校</t>
  </si>
  <si>
    <t>h0467</t>
  </si>
  <si>
    <t>h2023-13-130</t>
  </si>
  <si>
    <t>八王子市立宮上小学校</t>
  </si>
  <si>
    <t>h0468</t>
  </si>
  <si>
    <t>h2023-13-131</t>
  </si>
  <si>
    <t>田村　正</t>
  </si>
  <si>
    <t>h0469</t>
  </si>
  <si>
    <t>h2023-13-132</t>
  </si>
  <si>
    <t>h0470</t>
  </si>
  <si>
    <t>h2023-13-133</t>
  </si>
  <si>
    <t>小平市立小平第九小学校</t>
  </si>
  <si>
    <t>h0471</t>
  </si>
  <si>
    <t>h2023-13-134</t>
  </si>
  <si>
    <t>朋優学院高等学校</t>
  </si>
  <si>
    <t>田中正敏</t>
  </si>
  <si>
    <t>h0472</t>
  </si>
  <si>
    <t>h2023-13-135</t>
  </si>
  <si>
    <t>江戸川区立鹿骨東小学校</t>
  </si>
  <si>
    <t>棟久　佳代子</t>
  </si>
  <si>
    <t>h0473</t>
  </si>
  <si>
    <t>h2023-13-136</t>
  </si>
  <si>
    <t>武蔵野市立第三中学校</t>
  </si>
  <si>
    <t>藤原　習作</t>
  </si>
  <si>
    <t>h0474</t>
  </si>
  <si>
    <t>h2023-13-137</t>
  </si>
  <si>
    <t>東京都立葛飾ろう学校</t>
  </si>
  <si>
    <t>藤野透</t>
  </si>
  <si>
    <t>h0475</t>
  </si>
  <si>
    <t>h2023-13-138</t>
  </si>
  <si>
    <t>立川市立立川第四中学校</t>
  </si>
  <si>
    <t>内山　伸子</t>
  </si>
  <si>
    <t>h0476</t>
  </si>
  <si>
    <t>h2023-13-139</t>
  </si>
  <si>
    <t>板橋区立板橋第三中学校</t>
  </si>
  <si>
    <t>能見広伸</t>
  </si>
  <si>
    <t>h0477</t>
  </si>
  <si>
    <t>h2023-13-140</t>
  </si>
  <si>
    <t>八王子市立美山小学校</t>
  </si>
  <si>
    <t>h0478</t>
  </si>
  <si>
    <t>h2023-13-141</t>
  </si>
  <si>
    <t>八王子市立楢原小学校</t>
  </si>
  <si>
    <t>h0479</t>
  </si>
  <si>
    <t>h2023-13-142</t>
  </si>
  <si>
    <t>八王子市立横山第一小学校</t>
  </si>
  <si>
    <t>h0480</t>
  </si>
  <si>
    <t>h2023-13-143</t>
  </si>
  <si>
    <t>お茶の水女子大学附属中学校</t>
  </si>
  <si>
    <t>豊福彬文</t>
  </si>
  <si>
    <t>h0481</t>
  </si>
  <si>
    <t>h2023-13-144</t>
  </si>
  <si>
    <t>国立東京学芸大学附属大泉小学校</t>
  </si>
  <si>
    <t>北村　明日人</t>
  </si>
  <si>
    <t>h0482</t>
  </si>
  <si>
    <t>h2023-13-147</t>
  </si>
  <si>
    <t>福生市立福生第三小学校</t>
  </si>
  <si>
    <t>末永　桂子</t>
  </si>
  <si>
    <t>h0483</t>
  </si>
  <si>
    <t>h2023-13-155</t>
    <phoneticPr fontId="3"/>
  </si>
  <si>
    <t>八丈町立富士中学校</t>
  </si>
  <si>
    <t>木村友音</t>
  </si>
  <si>
    <t>h0484</t>
  </si>
  <si>
    <t>h2023-13-156</t>
  </si>
  <si>
    <t>西東京市立保谷第二小学校</t>
  </si>
  <si>
    <t>矢野　翔</t>
  </si>
  <si>
    <t>h0485</t>
  </si>
  <si>
    <t>h2023-13-157</t>
  </si>
  <si>
    <t>西東京市立中原小学校</t>
  </si>
  <si>
    <t>h0486</t>
  </si>
  <si>
    <t>h2023-13-158</t>
  </si>
  <si>
    <t>西東京市立東小学校</t>
  </si>
  <si>
    <t>h0487</t>
  </si>
  <si>
    <t>h2023-13-161</t>
  </si>
  <si>
    <t>立川市立新生小学校</t>
  </si>
  <si>
    <t>林　周一</t>
  </si>
  <si>
    <t>h0488</t>
  </si>
  <si>
    <t>h2023-13-162</t>
  </si>
  <si>
    <t>江戸川区立大杉第二小学校</t>
  </si>
  <si>
    <t>h0489</t>
  </si>
  <si>
    <t>h2023-13-163</t>
  </si>
  <si>
    <t>墨田区立菊川小学校</t>
  </si>
  <si>
    <t>h0490</t>
  </si>
  <si>
    <t>h2023-13-164</t>
  </si>
  <si>
    <t>江戸川区立大杉小学校</t>
  </si>
  <si>
    <t>濵口祐輔</t>
  </si>
  <si>
    <t>h0491</t>
  </si>
  <si>
    <t>h2023-13-166</t>
  </si>
  <si>
    <t>世田谷区立玉川中学校</t>
  </si>
  <si>
    <t>中川　隼</t>
  </si>
  <si>
    <t>h0492</t>
  </si>
  <si>
    <t>h2023-14-001</t>
  </si>
  <si>
    <t>14</t>
  </si>
  <si>
    <t>カリタス小学校</t>
  </si>
  <si>
    <t>永田　斉子</t>
  </si>
  <si>
    <t>h0493</t>
  </si>
  <si>
    <t>h2023-14-006</t>
  </si>
  <si>
    <t>神奈川県立あおば支援学校</t>
  </si>
  <si>
    <t>橋本　理恵</t>
  </si>
  <si>
    <t>h0494</t>
  </si>
  <si>
    <t>h2023-14-010</t>
  </si>
  <si>
    <t>神奈川県立湘南高等学校</t>
  </si>
  <si>
    <t>高橋実希</t>
  </si>
  <si>
    <t>h0495</t>
  </si>
  <si>
    <t>h2023-14-013</t>
  </si>
  <si>
    <t>横須賀市立船越小学校</t>
  </si>
  <si>
    <t>佐藤久美子</t>
  </si>
  <si>
    <t>h0496</t>
  </si>
  <si>
    <t>h2023-14-016</t>
  </si>
  <si>
    <t>三浦市立岬陽小学校</t>
  </si>
  <si>
    <t>山中裕史</t>
  </si>
  <si>
    <t>h0497</t>
  </si>
  <si>
    <t>h2023-14-017</t>
  </si>
  <si>
    <t>平塚市立土屋小学校</t>
  </si>
  <si>
    <t>志澤　彰</t>
  </si>
  <si>
    <t>h0498</t>
  </si>
  <si>
    <t>h2023-14-018</t>
  </si>
  <si>
    <t>平塚市立港小学校</t>
  </si>
  <si>
    <t>小出　美穂</t>
  </si>
  <si>
    <t>h0499</t>
  </si>
  <si>
    <t>h2023-14-019</t>
  </si>
  <si>
    <t>平塚市立金目小学校</t>
  </si>
  <si>
    <t>小出美穂</t>
  </si>
  <si>
    <t>h0500</t>
  </si>
  <si>
    <t>h2023-14-020</t>
  </si>
  <si>
    <t>平塚市立松原小学校</t>
  </si>
  <si>
    <t>h0501</t>
  </si>
  <si>
    <t>h2023-14-022</t>
  </si>
  <si>
    <t>平塚市立崇善小学校</t>
  </si>
  <si>
    <t>h0502</t>
  </si>
  <si>
    <t>h2023-14-023</t>
  </si>
  <si>
    <t>平塚市立大野小学校</t>
  </si>
  <si>
    <t>h0503</t>
  </si>
  <si>
    <t>h2023-14-028</t>
  </si>
  <si>
    <t>神奈川県立大井高等学校</t>
  </si>
  <si>
    <t>森内 康博</t>
  </si>
  <si>
    <t>E　映像</t>
  </si>
  <si>
    <t>h0504</t>
  </si>
  <si>
    <t>h2023-14-029</t>
  </si>
  <si>
    <t>藤沢市立駒寄小学校</t>
  </si>
  <si>
    <t>壇上　晃一</t>
  </si>
  <si>
    <t>h0505</t>
  </si>
  <si>
    <t>h2023-14-030</t>
  </si>
  <si>
    <t>逗子市立沼間中学校</t>
  </si>
  <si>
    <t>h0506</t>
  </si>
  <si>
    <t>h2023-14-033</t>
  </si>
  <si>
    <t>逗子市立久木小学校</t>
  </si>
  <si>
    <t>柏木　陽</t>
  </si>
  <si>
    <t>h0507</t>
  </si>
  <si>
    <t>h2023-14-034</t>
  </si>
  <si>
    <t>三浦市立旭小学校</t>
  </si>
  <si>
    <t>豊岡正司</t>
  </si>
  <si>
    <t>h0508</t>
  </si>
  <si>
    <t>h2023-14-036</t>
  </si>
  <si>
    <t>神奈川県立相模原弥栄高等学校</t>
  </si>
  <si>
    <t>林　卓行</t>
  </si>
  <si>
    <t>h0509</t>
  </si>
  <si>
    <t>h2023-15-001</t>
  </si>
  <si>
    <t>15</t>
  </si>
  <si>
    <t>長岡市立桂小学校</t>
  </si>
  <si>
    <t>嘉代　一聖</t>
  </si>
  <si>
    <t>h0510</t>
  </si>
  <si>
    <t>h2023-15-003</t>
  </si>
  <si>
    <t>南魚沼市立城内小学校</t>
  </si>
  <si>
    <t>栗田　智雄</t>
  </si>
  <si>
    <t>h0511</t>
  </si>
  <si>
    <t>h2023-15-004</t>
  </si>
  <si>
    <t>南魚沼市立おおまき小学校</t>
  </si>
  <si>
    <t>栗田智雄</t>
  </si>
  <si>
    <t>h0512</t>
  </si>
  <si>
    <t>h2023-15-005</t>
  </si>
  <si>
    <t>南魚沼市立五十沢小学校</t>
  </si>
  <si>
    <t>h0513</t>
  </si>
  <si>
    <t>h2023-15-006</t>
  </si>
  <si>
    <t>新発田市立第一中学校</t>
  </si>
  <si>
    <t>高橋　淳</t>
  </si>
  <si>
    <t>h0514</t>
  </si>
  <si>
    <t>h2023-15-007</t>
  </si>
  <si>
    <t>燕市立大関小学校</t>
  </si>
  <si>
    <t>h0515</t>
  </si>
  <si>
    <t>h2023-15-008</t>
  </si>
  <si>
    <t>燕市立小中川小学校</t>
  </si>
  <si>
    <t>h0516</t>
  </si>
  <si>
    <t>h2023-15-011</t>
  </si>
  <si>
    <t>村上市立瀬波小学校</t>
  </si>
  <si>
    <t>地代　純</t>
  </si>
  <si>
    <t>h0517</t>
  </si>
  <si>
    <t>h2023-15-013</t>
  </si>
  <si>
    <t>三条市立長沢小学校</t>
  </si>
  <si>
    <t>h0518</t>
  </si>
  <si>
    <t>h2023-15-017</t>
  </si>
  <si>
    <t>新潟大学附属長岡小学校</t>
  </si>
  <si>
    <t>h0519</t>
  </si>
  <si>
    <t>h2023-15-020</t>
  </si>
  <si>
    <t>南魚沼市立大崎小学校</t>
  </si>
  <si>
    <t>h0520</t>
  </si>
  <si>
    <t>h2023-15-021</t>
  </si>
  <si>
    <t>燕市立吉田小学校</t>
  </si>
  <si>
    <t>h0521</t>
  </si>
  <si>
    <t>h2023-15-031</t>
  </si>
  <si>
    <t>三条市立第三中学校</t>
  </si>
  <si>
    <t>長野康子</t>
  </si>
  <si>
    <t>h0522</t>
  </si>
  <si>
    <t>h2023-15-032</t>
  </si>
  <si>
    <t>長岡市立信条小学校</t>
  </si>
  <si>
    <t>h0523</t>
  </si>
  <si>
    <t>h2023-15-033</t>
  </si>
  <si>
    <t>燕市立燕北中学校</t>
  </si>
  <si>
    <t>h0524</t>
  </si>
  <si>
    <t>h2023-15-034</t>
  </si>
  <si>
    <t>新発田市立七葉中学校</t>
  </si>
  <si>
    <t>板倉　久徳</t>
  </si>
  <si>
    <t>h0525</t>
  </si>
  <si>
    <t>h2023-15-035</t>
  </si>
  <si>
    <t>新発田市立加治川中学校</t>
  </si>
  <si>
    <t>h0526</t>
  </si>
  <si>
    <t>h2023-15-036</t>
  </si>
  <si>
    <t>新発田市立本丸中学校</t>
  </si>
  <si>
    <t>h0527</t>
  </si>
  <si>
    <t>h2023-15-037</t>
  </si>
  <si>
    <t>村上市立岩船中学校</t>
  </si>
  <si>
    <t>h0528</t>
  </si>
  <si>
    <t>h2023-15-038</t>
  </si>
  <si>
    <t>村上市立神林中学校</t>
  </si>
  <si>
    <t>h0529</t>
  </si>
  <si>
    <t>h2023-15-039</t>
  </si>
  <si>
    <t>柏崎市立剣野小学校</t>
  </si>
  <si>
    <t>h0530</t>
  </si>
  <si>
    <t>h2023-15-040</t>
  </si>
  <si>
    <t>柏崎市立二田小学校</t>
  </si>
  <si>
    <t>h0531</t>
  </si>
  <si>
    <t>h2023-15-041</t>
  </si>
  <si>
    <t>妙高市立新井小学校</t>
  </si>
  <si>
    <t>北澤善彦</t>
  </si>
  <si>
    <t>h0532</t>
  </si>
  <si>
    <t>h2023-15-042</t>
  </si>
  <si>
    <t>上越市立高志小学校</t>
  </si>
  <si>
    <t>h0533</t>
  </si>
  <si>
    <t>h2023-15-043</t>
  </si>
  <si>
    <t>上越市立直江津小学校</t>
  </si>
  <si>
    <t>h0534</t>
  </si>
  <si>
    <t>h2023-15-044</t>
  </si>
  <si>
    <t>柏崎市立北鯖石小学校</t>
  </si>
  <si>
    <t>h0535</t>
  </si>
  <si>
    <t>h2023-15-045</t>
  </si>
  <si>
    <t>柏崎市立田尻小学校</t>
  </si>
  <si>
    <t>h0536</t>
  </si>
  <si>
    <t>h2023-15-049</t>
  </si>
  <si>
    <t>柏崎市立槇原小学校</t>
  </si>
  <si>
    <t>堀井正人</t>
  </si>
  <si>
    <t>h0537</t>
  </si>
  <si>
    <t>h2023-15-051</t>
  </si>
  <si>
    <t>上越教育大学附属中学校</t>
  </si>
  <si>
    <t>堀井　正人</t>
  </si>
  <si>
    <t>h0538</t>
  </si>
  <si>
    <t>h2023-15-053</t>
  </si>
  <si>
    <t>柏崎市立鏡が沖中学校</t>
  </si>
  <si>
    <t>h0539</t>
  </si>
  <si>
    <t>h2023-15-055</t>
  </si>
  <si>
    <t>柏崎市立荒浜小学校</t>
  </si>
  <si>
    <t>h0540</t>
  </si>
  <si>
    <t>h2023-15-058</t>
  </si>
  <si>
    <t>佐渡市立両津中学校</t>
  </si>
  <si>
    <t>野口　雅史</t>
  </si>
  <si>
    <t>h0541</t>
  </si>
  <si>
    <t>h2023-15-059</t>
  </si>
  <si>
    <t>柏崎市立柏崎小学校</t>
  </si>
  <si>
    <t>鈴木浩司</t>
  </si>
  <si>
    <t>h0542</t>
  </si>
  <si>
    <t>h2023-16-001</t>
  </si>
  <si>
    <t>16</t>
  </si>
  <si>
    <t>滑川市立寺家小学校</t>
  </si>
  <si>
    <t>濱　真由美</t>
  </si>
  <si>
    <t>h0543</t>
  </si>
  <si>
    <t>h2023-16-002</t>
  </si>
  <si>
    <t>滑川市立東部小学校</t>
  </si>
  <si>
    <t>h0544</t>
  </si>
  <si>
    <t>h2023-16-003</t>
  </si>
  <si>
    <t>滑川市立西部小学校</t>
  </si>
  <si>
    <t>h0545</t>
  </si>
  <si>
    <t>h2023-16-004</t>
  </si>
  <si>
    <t>滑川市立東加積小学校</t>
  </si>
  <si>
    <t>h0546</t>
  </si>
  <si>
    <t>h2023-16-005</t>
  </si>
  <si>
    <t>滑川市立北加積小学校</t>
  </si>
  <si>
    <t>h0547</t>
  </si>
  <si>
    <t>h2023-16-006</t>
  </si>
  <si>
    <t>滑川市立南部小学校</t>
  </si>
  <si>
    <t>h0548</t>
  </si>
  <si>
    <t>h2023-16-007</t>
  </si>
  <si>
    <t>滑川市立田中小学校</t>
  </si>
  <si>
    <t>h0549</t>
  </si>
  <si>
    <t>h2023-17-007</t>
  </si>
  <si>
    <t>17</t>
  </si>
  <si>
    <t>羽咋市立粟ノ保小学校</t>
  </si>
  <si>
    <t>今井 彩子</t>
  </si>
  <si>
    <t>h0550</t>
  </si>
  <si>
    <t>h2023-17-010</t>
  </si>
  <si>
    <t>小松市立稚松小学校</t>
  </si>
  <si>
    <t>旅費：h2023-17-011小松市立南部中学校と連続行程の為規定額超過を承認済。</t>
    <rPh sb="0" eb="2">
      <t>リョヒ</t>
    </rPh>
    <rPh sb="25" eb="29">
      <t>レンゾクコウテイ</t>
    </rPh>
    <rPh sb="30" eb="31">
      <t>タメ</t>
    </rPh>
    <rPh sb="31" eb="33">
      <t>キテイ</t>
    </rPh>
    <rPh sb="33" eb="34">
      <t>ガク</t>
    </rPh>
    <phoneticPr fontId="3"/>
  </si>
  <si>
    <t>h0551</t>
  </si>
  <si>
    <t>h2023-17-011</t>
  </si>
  <si>
    <t>小松市立南部中学校</t>
    <phoneticPr fontId="3"/>
  </si>
  <si>
    <t>h0552</t>
  </si>
  <si>
    <t>h2023-17-012</t>
  </si>
  <si>
    <t>珠洲市立宝立小中学校</t>
  </si>
  <si>
    <t>大峰　順二</t>
  </si>
  <si>
    <t>h0553</t>
  </si>
  <si>
    <t>h2023-17-016</t>
  </si>
  <si>
    <t>石川県立飯田高等学校</t>
  </si>
  <si>
    <t>万谷正伸</t>
  </si>
  <si>
    <t>h0554</t>
  </si>
  <si>
    <t>h2023-17-019</t>
  </si>
  <si>
    <t>金沢市立南小立野小学校</t>
  </si>
  <si>
    <t>柳浦慎史</t>
  </si>
  <si>
    <t>h0555</t>
  </si>
  <si>
    <t>h2023-17-020</t>
  </si>
  <si>
    <t>金沢市立富樫小学校</t>
  </si>
  <si>
    <t>h0556</t>
  </si>
  <si>
    <t>h2023-17-021</t>
  </si>
  <si>
    <t>加賀市立動橋小学校</t>
  </si>
  <si>
    <t>室石　和夫</t>
  </si>
  <si>
    <t>h0557</t>
  </si>
  <si>
    <t>h2023-18-001</t>
  </si>
  <si>
    <t>18</t>
  </si>
  <si>
    <t>勝山市立成器南小学校</t>
  </si>
  <si>
    <t>久野　泰典</t>
  </si>
  <si>
    <t>h0558</t>
  </si>
  <si>
    <t>h2023-18-002</t>
  </si>
  <si>
    <t>敦賀市立角鹿小中学校</t>
  </si>
  <si>
    <t>h0559</t>
  </si>
  <si>
    <t>h2023-18-004</t>
  </si>
  <si>
    <t>小浜市立小浜中学校</t>
  </si>
  <si>
    <t>h0560</t>
  </si>
  <si>
    <t>h2023-18-005</t>
  </si>
  <si>
    <t>福井市立清水中学校</t>
  </si>
  <si>
    <t>h0561</t>
  </si>
  <si>
    <t>h2023-18-007</t>
  </si>
  <si>
    <t>福井市社中学校</t>
  </si>
  <si>
    <t>h0562</t>
  </si>
  <si>
    <t>h2023-18-008</t>
  </si>
  <si>
    <t>福井市成和中学校</t>
  </si>
  <si>
    <t>h0563</t>
  </si>
  <si>
    <t>h2023-18-009</t>
  </si>
  <si>
    <t>美浜町立美浜中学校</t>
  </si>
  <si>
    <t>h0564</t>
  </si>
  <si>
    <t>h2023-18-010</t>
  </si>
  <si>
    <t>鯖江市立東陽中学校</t>
  </si>
  <si>
    <t>h0565</t>
  </si>
  <si>
    <t>h2023-18-011</t>
  </si>
  <si>
    <t>越前市王子保小学校</t>
  </si>
  <si>
    <t>h0566</t>
  </si>
  <si>
    <t>h2023-18-013</t>
  </si>
  <si>
    <t>鯖江市惜陰小学校</t>
  </si>
  <si>
    <t>杉原 夏海</t>
  </si>
  <si>
    <t>h0567</t>
  </si>
  <si>
    <t>h2023-18-015</t>
  </si>
  <si>
    <t>鯖江市河和田小学校</t>
  </si>
  <si>
    <t>h0568</t>
  </si>
  <si>
    <t>h2023-18-016</t>
  </si>
  <si>
    <t>鯖江市進徳小学校</t>
  </si>
  <si>
    <t>h0569</t>
  </si>
  <si>
    <t>h2023-18-017</t>
  </si>
  <si>
    <t>鯖江市神明小学校</t>
  </si>
  <si>
    <t>h0570</t>
  </si>
  <si>
    <t>h2023-18-018</t>
  </si>
  <si>
    <t>鯖江市豊小学校</t>
  </si>
  <si>
    <t>h0571</t>
  </si>
  <si>
    <t>h2023-18-019</t>
  </si>
  <si>
    <t>鯖江市立待小学校</t>
  </si>
  <si>
    <t>h0572</t>
  </si>
  <si>
    <t>h2023-18-020</t>
  </si>
  <si>
    <t>鯖江市鳥羽小学校</t>
  </si>
  <si>
    <t>h0573</t>
  </si>
  <si>
    <t>h2023-18-027</t>
  </si>
  <si>
    <t>福井市社北小学校</t>
  </si>
  <si>
    <t>福岡　聡子</t>
  </si>
  <si>
    <t>h0574</t>
  </si>
  <si>
    <t>h2023-18-031</t>
  </si>
  <si>
    <t>福井市円山小学校</t>
  </si>
  <si>
    <t>h0575</t>
  </si>
  <si>
    <t>h2023-19-001</t>
  </si>
  <si>
    <t>19</t>
  </si>
  <si>
    <t>甲府市立甲運小学校</t>
  </si>
  <si>
    <t>越智伸明</t>
  </si>
  <si>
    <t>h0576</t>
  </si>
  <si>
    <t>h2023-19-002</t>
  </si>
  <si>
    <t>山梨県立上野原高等学校</t>
  </si>
  <si>
    <t>h0577</t>
  </si>
  <si>
    <t>h2023-19-003</t>
  </si>
  <si>
    <t>富士河口湖町立河口小学校</t>
  </si>
  <si>
    <t>酒寄拓</t>
  </si>
  <si>
    <t>h0578</t>
  </si>
  <si>
    <t>h2023-19-004</t>
  </si>
  <si>
    <t>山梨県立特別支援学校うぐいすの杜学園</t>
  </si>
  <si>
    <t>小林　真人</t>
  </si>
  <si>
    <t>h0579</t>
  </si>
  <si>
    <t>h2023-19-005</t>
  </si>
  <si>
    <t>中央市立玉穂中学校</t>
  </si>
  <si>
    <t>h0580</t>
  </si>
  <si>
    <t>h2023-19-007</t>
  </si>
  <si>
    <t>山梨県立吉田高等学校</t>
  </si>
  <si>
    <t>長崎　理恵</t>
  </si>
  <si>
    <t>B　ミュージカル</t>
  </si>
  <si>
    <t>h0581</t>
  </si>
  <si>
    <t>h2023-20-006</t>
  </si>
  <si>
    <t>20</t>
  </si>
  <si>
    <t>長野県伊那養護学校</t>
  </si>
  <si>
    <t>塩原　良</t>
  </si>
  <si>
    <t>h0582</t>
  </si>
  <si>
    <t>h2023-20-008</t>
  </si>
  <si>
    <t>飯田市立上郷小学校</t>
  </si>
  <si>
    <t>吉澤　亜由美</t>
  </si>
  <si>
    <t>h0583</t>
  </si>
  <si>
    <t>h2023-20-010</t>
  </si>
  <si>
    <t>飯山市立城南中学校</t>
  </si>
  <si>
    <t>h0584</t>
  </si>
  <si>
    <t>h2023-20-011</t>
  </si>
  <si>
    <t>飯田市立座光寺小学校</t>
  </si>
  <si>
    <t>水上　隆</t>
  </si>
  <si>
    <t>h0585</t>
  </si>
  <si>
    <t>h2023-20-012</t>
  </si>
  <si>
    <t>長野県稲荷山養護学校</t>
  </si>
  <si>
    <t>水嶋　一江</t>
  </si>
  <si>
    <t>h0586</t>
  </si>
  <si>
    <t>h2023-20-015</t>
  </si>
  <si>
    <t>小諸市立野岸小学校</t>
  </si>
  <si>
    <t>早川潔</t>
  </si>
  <si>
    <t>h0587</t>
  </si>
  <si>
    <t>h2023-20-016</t>
  </si>
  <si>
    <t>千曲市立治田小学校</t>
  </si>
  <si>
    <t>早川　潔</t>
  </si>
  <si>
    <t>h0588</t>
  </si>
  <si>
    <t>h2023-20-017</t>
  </si>
  <si>
    <t>飯田市立浜井場小学校</t>
  </si>
  <si>
    <t>相澤　洋正</t>
  </si>
  <si>
    <t>h0589</t>
  </si>
  <si>
    <t>h2023-20-018</t>
  </si>
  <si>
    <t>上田市立丸子中央小学校</t>
  </si>
  <si>
    <t>h0590</t>
  </si>
  <si>
    <t>h2023-20-019</t>
  </si>
  <si>
    <t>長野市立下氷鉋小学校</t>
  </si>
  <si>
    <t>h0591</t>
  </si>
  <si>
    <t>h2023-20-020</t>
  </si>
  <si>
    <t>長野市立三輪小学校</t>
  </si>
  <si>
    <t>h0592</t>
  </si>
  <si>
    <t>h2023-20-021</t>
  </si>
  <si>
    <t>長野市立城東小学校</t>
  </si>
  <si>
    <t>h0593</t>
  </si>
  <si>
    <t>h2023-20-022</t>
  </si>
  <si>
    <t>長野市立青木島小学校</t>
  </si>
  <si>
    <t>h0594</t>
  </si>
  <si>
    <t>h2023-21-003</t>
  </si>
  <si>
    <t>21</t>
  </si>
  <si>
    <t>養老郡養老町立上多度小学校</t>
  </si>
  <si>
    <t>吉岡　友里</t>
  </si>
  <si>
    <t>h0595</t>
  </si>
  <si>
    <t>h2023-21-004</t>
  </si>
  <si>
    <t>神戸町立北小学校</t>
  </si>
  <si>
    <t>h0596</t>
  </si>
  <si>
    <t>h2023-21-006</t>
  </si>
  <si>
    <t>本巣市立席田小学校</t>
  </si>
  <si>
    <t>松久　貴郎</t>
  </si>
  <si>
    <t>h0597</t>
  </si>
  <si>
    <t>h2023-21-008</t>
  </si>
  <si>
    <t>揖斐川町立清水小学校</t>
  </si>
  <si>
    <t>中村　紫音</t>
  </si>
  <si>
    <t>h0598</t>
  </si>
  <si>
    <t>h2023-21-010</t>
  </si>
  <si>
    <t>羽島市立桑原学園</t>
  </si>
  <si>
    <t>h0599</t>
  </si>
  <si>
    <t>h2023-21-011</t>
  </si>
  <si>
    <t>笠松町立下羽栗小学校</t>
  </si>
  <si>
    <t>日原　典子</t>
  </si>
  <si>
    <t>h0600</t>
  </si>
  <si>
    <t>h2023-21-012</t>
  </si>
  <si>
    <t>海津市立城山小学校</t>
  </si>
  <si>
    <t>飯盛　勢也</t>
  </si>
  <si>
    <t>h0601</t>
  </si>
  <si>
    <t>h2023-21-013</t>
  </si>
  <si>
    <t>大垣市立南小学校</t>
  </si>
  <si>
    <t>𠮷田　篤史</t>
  </si>
  <si>
    <t>h0602</t>
  </si>
  <si>
    <t>h2023-22-001</t>
  </si>
  <si>
    <t>22</t>
  </si>
  <si>
    <t>掛川市立第二小学校</t>
  </si>
  <si>
    <t>伊達　伸子</t>
  </si>
  <si>
    <t>h0603</t>
  </si>
  <si>
    <t>h2023-22-002</t>
  </si>
  <si>
    <t>掛川市立曽我小学校</t>
  </si>
  <si>
    <t>h0604</t>
  </si>
  <si>
    <t>h2023-22-003</t>
  </si>
  <si>
    <t>磐田市立磐田中部小学校</t>
  </si>
  <si>
    <t>h0605</t>
  </si>
  <si>
    <t>h2023-22-004</t>
  </si>
  <si>
    <t>富士市立広見小学校</t>
  </si>
  <si>
    <t>h0606</t>
  </si>
  <si>
    <t>h2023-22-007</t>
  </si>
  <si>
    <t>富士宮市立富士根南小学校</t>
  </si>
  <si>
    <t>h0607</t>
  </si>
  <si>
    <t>h2023-22-008</t>
  </si>
  <si>
    <t>静岡県立清水南高等学校</t>
  </si>
  <si>
    <t>寺内亜矢子</t>
  </si>
  <si>
    <t>h0608</t>
  </si>
  <si>
    <t>h2023-22-012</t>
  </si>
  <si>
    <t>三島市立沢地小学校</t>
  </si>
  <si>
    <t>上野亜揮</t>
  </si>
  <si>
    <t>h0609</t>
  </si>
  <si>
    <t>h2023-22-013</t>
  </si>
  <si>
    <t>熱海市立第二小学校</t>
  </si>
  <si>
    <t>h0610</t>
  </si>
  <si>
    <t>h2023-22-014</t>
  </si>
  <si>
    <t>函南町立函南中学校</t>
  </si>
  <si>
    <t>h0611</t>
  </si>
  <si>
    <t>h2023-22-015</t>
  </si>
  <si>
    <t>南伊豆町立南中小学校</t>
  </si>
  <si>
    <t>杉田　純子</t>
  </si>
  <si>
    <t>h0612</t>
  </si>
  <si>
    <t>h2023-22-016</t>
  </si>
  <si>
    <t>下田市立下田小学校</t>
  </si>
  <si>
    <t>h0613</t>
  </si>
  <si>
    <t>h2023-22-017</t>
  </si>
  <si>
    <t>南伊豆町立南伊豆中学校</t>
  </si>
  <si>
    <t>h0614</t>
  </si>
  <si>
    <t>h2023-22-018</t>
  </si>
  <si>
    <t>伊東市立池小学校</t>
  </si>
  <si>
    <t>h0615</t>
  </si>
  <si>
    <t>h2023-22-019</t>
  </si>
  <si>
    <t>長泉町立北小学校</t>
  </si>
  <si>
    <t>h0616</t>
  </si>
  <si>
    <t>h2023-22-023</t>
  </si>
  <si>
    <t>静岡県立伊豆の国特別支援学校</t>
  </si>
  <si>
    <t>白鳥　正人</t>
  </si>
  <si>
    <t>h0617</t>
  </si>
  <si>
    <t>h2023-22-025</t>
  </si>
  <si>
    <t>静岡学園中学校</t>
  </si>
  <si>
    <t>牧山祐一</t>
  </si>
  <si>
    <t>h0618</t>
  </si>
  <si>
    <t>h2023-22-026</t>
  </si>
  <si>
    <t>富士市立高等学校</t>
  </si>
  <si>
    <t>木内琴子</t>
  </si>
  <si>
    <t>h0619</t>
  </si>
  <si>
    <t>h2023-23-001</t>
  </si>
  <si>
    <t>23</t>
  </si>
  <si>
    <t>尾張旭市立白鳳小学校</t>
  </si>
  <si>
    <t>伊東 輝道</t>
  </si>
  <si>
    <t>h0620</t>
  </si>
  <si>
    <t>h2023-23-002</t>
  </si>
  <si>
    <t>愛知県田原市立福江小学校</t>
  </si>
  <si>
    <t>h0621</t>
  </si>
  <si>
    <t>h2023-23-003</t>
  </si>
  <si>
    <t>津島市立暁中学校</t>
  </si>
  <si>
    <t>加藤　洋輝</t>
  </si>
  <si>
    <t>h0622</t>
  </si>
  <si>
    <t>h2023-23-005</t>
  </si>
  <si>
    <t>津島市立神守中学校</t>
  </si>
  <si>
    <t>h0623</t>
  </si>
  <si>
    <t>h2023-23-006</t>
  </si>
  <si>
    <t>津島市立藤浪中学校</t>
  </si>
  <si>
    <t>h0624</t>
  </si>
  <si>
    <t>h2023-23-009</t>
  </si>
  <si>
    <t>岡崎市立葵中学校</t>
  </si>
  <si>
    <t>山中雅志</t>
  </si>
  <si>
    <t>h0625</t>
  </si>
  <si>
    <t>h2023-23-011</t>
  </si>
  <si>
    <t>岡崎市立井田小学校</t>
  </si>
  <si>
    <t>h0626</t>
  </si>
  <si>
    <t>h2023-23-015</t>
  </si>
  <si>
    <t>清須市立古城小学校</t>
  </si>
  <si>
    <t>大久保智子</t>
  </si>
  <si>
    <t>h0627</t>
  </si>
  <si>
    <t>h2023-23-016</t>
  </si>
  <si>
    <t>清須市立西枇杷島小学校</t>
  </si>
  <si>
    <t>大久保　智子</t>
  </si>
  <si>
    <t>h0628</t>
  </si>
  <si>
    <t>h2023-23-017</t>
  </si>
  <si>
    <t>北名古屋市立師勝北小学校</t>
  </si>
  <si>
    <t>h0629</t>
  </si>
  <si>
    <t>h2023-23-021</t>
  </si>
  <si>
    <t>新城市立新城中学校</t>
  </si>
  <si>
    <t>h0630</t>
  </si>
  <si>
    <t>h2023-23-022</t>
  </si>
  <si>
    <t>新城市立千郷中学校</t>
  </si>
  <si>
    <t>h0631</t>
  </si>
  <si>
    <t>h2023-24-001</t>
  </si>
  <si>
    <t>24</t>
  </si>
  <si>
    <t>伊賀市立上野北小学校</t>
  </si>
  <si>
    <t>梶原　徹也</t>
  </si>
  <si>
    <t>h0632</t>
  </si>
  <si>
    <t>h2023-24-007</t>
  </si>
  <si>
    <t>四日市市立常磐中学校</t>
  </si>
  <si>
    <t>馬場　浩子</t>
  </si>
  <si>
    <t>h0633</t>
  </si>
  <si>
    <t>h2023-24-008</t>
  </si>
  <si>
    <t>四日市市立三滝中学校</t>
  </si>
  <si>
    <t>h0634</t>
  </si>
  <si>
    <t>h2023-24-009</t>
  </si>
  <si>
    <t>四日市市立羽津中学校</t>
  </si>
  <si>
    <t>h0635</t>
  </si>
  <si>
    <t>h2023-24-010</t>
  </si>
  <si>
    <t>四日市市立港中学校</t>
  </si>
  <si>
    <t>h0636</t>
  </si>
  <si>
    <t>h2023-24-011</t>
  </si>
  <si>
    <t>四日市市立常磐小学校</t>
  </si>
  <si>
    <t>馬場浩子</t>
  </si>
  <si>
    <t>h0637</t>
  </si>
  <si>
    <t>h2023-24-012</t>
  </si>
  <si>
    <t>松阪市立中部中学校</t>
  </si>
  <si>
    <t>服部　博之</t>
  </si>
  <si>
    <t>h0638</t>
  </si>
  <si>
    <t>h2023-25-002</t>
  </si>
  <si>
    <t>25</t>
  </si>
  <si>
    <t>大津市立皇子山中学校</t>
  </si>
  <si>
    <t>井口　はる菜</t>
  </si>
  <si>
    <t>h0639</t>
  </si>
  <si>
    <t>h2023-25-003</t>
  </si>
  <si>
    <t>滋賀県立膳所高等学校</t>
  </si>
  <si>
    <t>越田　悟全</t>
  </si>
  <si>
    <t>F　写真</t>
  </si>
  <si>
    <t>h0640</t>
  </si>
  <si>
    <t>h2023-25-005</t>
  </si>
  <si>
    <t>草津市立山田小学校</t>
  </si>
  <si>
    <t>山中　雅博</t>
  </si>
  <si>
    <t>h0641</t>
  </si>
  <si>
    <t>h2023-25-006</t>
  </si>
  <si>
    <t>大津市立富士見小学校</t>
  </si>
  <si>
    <t>2023/11/9（木）</t>
  </si>
  <si>
    <t>h0642</t>
  </si>
  <si>
    <t>h2023-25-008</t>
  </si>
  <si>
    <t>彦根市立旭森小学校</t>
  </si>
  <si>
    <t>宗像佳代</t>
  </si>
  <si>
    <t>2023年6月2日（金）</t>
  </si>
  <si>
    <t>h0643</t>
  </si>
  <si>
    <t>h2023-25-011</t>
  </si>
  <si>
    <t>高島市立今津北小学校</t>
  </si>
  <si>
    <t>神堀　美紗</t>
  </si>
  <si>
    <t>h0644</t>
  </si>
  <si>
    <t>h2023-25-012</t>
  </si>
  <si>
    <t>高島市立青柳小学校</t>
  </si>
  <si>
    <t>h0645</t>
  </si>
  <si>
    <t>h2023-25-014</t>
  </si>
  <si>
    <t>滋賀県立聾話学校</t>
  </si>
  <si>
    <t>飯室巨起</t>
  </si>
  <si>
    <t>h0646</t>
  </si>
  <si>
    <t>h2023-25-015</t>
  </si>
  <si>
    <t>大津市立中央小学校</t>
  </si>
  <si>
    <t>h0647</t>
  </si>
  <si>
    <t>h2023-25-017</t>
  </si>
  <si>
    <t>近江八幡市立八幡東中学校</t>
  </si>
  <si>
    <t>h0648</t>
  </si>
  <si>
    <t>h2023-26-001</t>
  </si>
  <si>
    <t>26</t>
  </si>
  <si>
    <t>宇治市立三室戸小学校</t>
  </si>
  <si>
    <t>h0649</t>
  </si>
  <si>
    <t>h2023-26-004</t>
  </si>
  <si>
    <t>南丹市立八木東小学校</t>
  </si>
  <si>
    <t>塩川 翔子</t>
  </si>
  <si>
    <t>h0650</t>
  </si>
  <si>
    <t>h2023-26-006</t>
  </si>
  <si>
    <t>宇治市立小倉小学校</t>
  </si>
  <si>
    <t>高橋　紘介</t>
  </si>
  <si>
    <t>h0651</t>
  </si>
  <si>
    <t>h2023-26-007</t>
  </si>
  <si>
    <t>宇治市立木幡小学校</t>
  </si>
  <si>
    <t>h0652</t>
  </si>
  <si>
    <t>h2023-26-009</t>
  </si>
  <si>
    <t>城陽市立寺田西小学校</t>
  </si>
  <si>
    <t>寺田稚晴</t>
  </si>
  <si>
    <t>h0653</t>
  </si>
  <si>
    <t>h2023-26-010</t>
  </si>
  <si>
    <t>京都府立洛北高等学校附属中学校</t>
    <phoneticPr fontId="3"/>
  </si>
  <si>
    <t>中田　充子</t>
  </si>
  <si>
    <t>D　日本舞踊</t>
  </si>
  <si>
    <t>h0654</t>
  </si>
  <si>
    <t>h2023-26-011</t>
  </si>
  <si>
    <t>京都府立福知山高等学校</t>
  </si>
  <si>
    <t>h0655</t>
  </si>
  <si>
    <t>h2023-26-013</t>
  </si>
  <si>
    <t>八幡市立くすのき小学校</t>
  </si>
  <si>
    <t>中尾友紀</t>
  </si>
  <si>
    <t>h0656</t>
  </si>
  <si>
    <t>h2023-26-015</t>
  </si>
  <si>
    <t>城陽市立寺田小学校</t>
  </si>
  <si>
    <t>土肥　辰也</t>
  </si>
  <si>
    <t>h0657</t>
  </si>
  <si>
    <t>h2023-26-016</t>
  </si>
  <si>
    <t>宇治市立神明小学校</t>
  </si>
  <si>
    <t>h0658</t>
  </si>
  <si>
    <t>h2023-26-017</t>
  </si>
  <si>
    <t>久御山町立佐山小学校</t>
  </si>
  <si>
    <t>h0659</t>
  </si>
  <si>
    <t>h2023-26-019</t>
  </si>
  <si>
    <t>宇治市立槇島小学校</t>
  </si>
  <si>
    <t>h0660</t>
  </si>
  <si>
    <t>h2023-26-021</t>
  </si>
  <si>
    <t>宇治市立槇島中学校</t>
  </si>
  <si>
    <t>h0661</t>
  </si>
  <si>
    <t>h2023-26-023</t>
  </si>
  <si>
    <t>京都府立福知山高等学校附属中学校</t>
  </si>
  <si>
    <t>h0662</t>
  </si>
  <si>
    <t>h2023-26-024</t>
  </si>
  <si>
    <t>宇治市立岡屋小学校</t>
  </si>
  <si>
    <t>h0663</t>
  </si>
  <si>
    <t>h2023-26-025</t>
  </si>
  <si>
    <t>京都教育大学附属桃山小学校</t>
  </si>
  <si>
    <t>林美恵子</t>
  </si>
  <si>
    <t>h0664</t>
  </si>
  <si>
    <t>h2023-26-026</t>
  </si>
  <si>
    <t>向日市立第３向陽小学校</t>
  </si>
  <si>
    <t>h0665</t>
  </si>
  <si>
    <t>h2023-27-002</t>
  </si>
  <si>
    <t>27</t>
  </si>
  <si>
    <t>大阪府立佐野高等学校</t>
  </si>
  <si>
    <t>荻山　志行</t>
  </si>
  <si>
    <t>h0666</t>
  </si>
  <si>
    <t>h2023-27-003</t>
  </si>
  <si>
    <t>茨木市立北陵中学校</t>
  </si>
  <si>
    <t>河合厚志</t>
  </si>
  <si>
    <t>h0667</t>
  </si>
  <si>
    <t>h2023-27-004</t>
  </si>
  <si>
    <t>交野市立倉治小学校</t>
  </si>
  <si>
    <t>笠井　昌代</t>
  </si>
  <si>
    <t>h0668</t>
  </si>
  <si>
    <t>h2023-27-005</t>
  </si>
  <si>
    <t>大阪府立香里丘高等学校</t>
  </si>
  <si>
    <t>吉田　治人</t>
  </si>
  <si>
    <t>h0669</t>
  </si>
  <si>
    <t>h2023-27-006</t>
  </si>
  <si>
    <t>東大阪市立小阪小学校</t>
  </si>
  <si>
    <t>吉野実咲</t>
  </si>
  <si>
    <t>C　身体表現</t>
  </si>
  <si>
    <t>h0670</t>
  </si>
  <si>
    <t>h2023-27-007</t>
  </si>
  <si>
    <t>八尾市立久宝寺中学校</t>
  </si>
  <si>
    <t>h0671</t>
  </si>
  <si>
    <t>h2023-27-008</t>
  </si>
  <si>
    <t>泉佐野市立中央小学校</t>
  </si>
  <si>
    <t>h0672</t>
  </si>
  <si>
    <t>h2023-27-009</t>
  </si>
  <si>
    <t>泉南郡岬町立多奈川小学校</t>
  </si>
  <si>
    <t>h0673</t>
  </si>
  <si>
    <t>h2023-27-010</t>
  </si>
  <si>
    <t>貝塚市立第五中学校</t>
  </si>
  <si>
    <t>h0674</t>
  </si>
  <si>
    <t>h2023-27-011</t>
  </si>
  <si>
    <t>岸和田市立中央小学校</t>
  </si>
  <si>
    <t>h0675</t>
  </si>
  <si>
    <t>h2023-27-012</t>
  </si>
  <si>
    <t>大阪府立箕面高等学校</t>
  </si>
  <si>
    <t>h0676</t>
  </si>
  <si>
    <t>h2023-27-015</t>
  </si>
  <si>
    <t>大阪府立東百舌鳥高等学校</t>
  </si>
  <si>
    <t>h0677</t>
  </si>
  <si>
    <t>h2023-27-016</t>
  </si>
  <si>
    <t>大阪府立旭高等学校</t>
  </si>
  <si>
    <t>h0678</t>
  </si>
  <si>
    <t>h2023-27-017</t>
  </si>
  <si>
    <t>豊中市立庄内さくら学園中学校</t>
  </si>
  <si>
    <t>h0679</t>
  </si>
  <si>
    <t>h2023-27-019</t>
  </si>
  <si>
    <t>大東市立泉小学校</t>
    <phoneticPr fontId="3"/>
  </si>
  <si>
    <t>h0680</t>
  </si>
  <si>
    <t>h2023-27-020</t>
  </si>
  <si>
    <t>吹田市立藤白台小学校</t>
  </si>
  <si>
    <t>h0681</t>
  </si>
  <si>
    <t>h2023-27-021</t>
  </si>
  <si>
    <t>摂津市立三宅柳田小学校</t>
  </si>
  <si>
    <t>h0682</t>
  </si>
  <si>
    <t>h2023-27-022</t>
  </si>
  <si>
    <t>河内長野市立西中学校</t>
  </si>
  <si>
    <t>高橋　健二</t>
  </si>
  <si>
    <t>h0683</t>
  </si>
  <si>
    <t>h2023-27-025</t>
  </si>
  <si>
    <t>茨木市立三島小学校</t>
  </si>
  <si>
    <t>佐藤真</t>
  </si>
  <si>
    <t>h0684</t>
  </si>
  <si>
    <t>h2023-27-026</t>
  </si>
  <si>
    <t>和泉市立郷荘中学校</t>
  </si>
  <si>
    <t>h0685</t>
  </si>
  <si>
    <t>h2023-27-027</t>
  </si>
  <si>
    <t>交野市立藤が尾小学校</t>
  </si>
  <si>
    <t>佐伯　篤宜</t>
  </si>
  <si>
    <t>h0686</t>
  </si>
  <si>
    <t>h2023-27-033</t>
  </si>
  <si>
    <t>八尾市立桂中学校</t>
  </si>
  <si>
    <t>坂中美都留</t>
  </si>
  <si>
    <t>h0687</t>
  </si>
  <si>
    <t>h2023-27-038</t>
  </si>
  <si>
    <t>東大阪市立上小阪中学校</t>
  </si>
  <si>
    <t>h0688</t>
  </si>
  <si>
    <t>h2023-27-040</t>
  </si>
  <si>
    <t>八尾市立南高安小学校</t>
  </si>
  <si>
    <t>h0689</t>
  </si>
  <si>
    <t>h2023-27-041</t>
  </si>
  <si>
    <t>大阪府立長尾高等学校</t>
  </si>
  <si>
    <t>紙本明子</t>
  </si>
  <si>
    <t>h0690</t>
  </si>
  <si>
    <t>h2023-27-042</t>
  </si>
  <si>
    <t>能勢町立能勢ささゆり学園</t>
  </si>
  <si>
    <t>h0691</t>
  </si>
  <si>
    <t>h2023-27-043</t>
  </si>
  <si>
    <t>高槻中学校</t>
  </si>
  <si>
    <t>柴田紘亨</t>
  </si>
  <si>
    <t>h0692</t>
  </si>
  <si>
    <t>h2023-27-044</t>
  </si>
  <si>
    <t>河内長野市立東中学校</t>
  </si>
  <si>
    <t>小林　泰三</t>
  </si>
  <si>
    <t>h0693</t>
  </si>
  <si>
    <t>h2023-27-045</t>
  </si>
  <si>
    <t>寝屋川市立第五小学校</t>
  </si>
  <si>
    <t>上住瑞穂</t>
  </si>
  <si>
    <t>h0694</t>
  </si>
  <si>
    <t>h2023-27-047</t>
  </si>
  <si>
    <t>守口市立さつき学園（後期課程）</t>
  </si>
  <si>
    <t>織　孝代</t>
  </si>
  <si>
    <t>h0695</t>
  </si>
  <si>
    <t>h2023-27-050</t>
  </si>
  <si>
    <t>寝屋川市立東小学校</t>
  </si>
  <si>
    <t>h0696</t>
  </si>
  <si>
    <t>h2023-27-051</t>
  </si>
  <si>
    <t>高石市立高石小学校</t>
  </si>
  <si>
    <t>中野彰</t>
  </si>
  <si>
    <t>h0697</t>
  </si>
  <si>
    <t>h2023-27-052</t>
  </si>
  <si>
    <t>大阪府泉南市立西信達中学校</t>
  </si>
  <si>
    <t>津村裕也</t>
  </si>
  <si>
    <t>h0698</t>
  </si>
  <si>
    <t>h2023-27-061</t>
  </si>
  <si>
    <t>吹田市立豊津第一小学校</t>
  </si>
  <si>
    <t>片寄　創</t>
  </si>
  <si>
    <t>h0699</t>
  </si>
  <si>
    <t>h2023-27-065</t>
  </si>
  <si>
    <t>東大阪市立成和小学校</t>
  </si>
  <si>
    <t>h0700</t>
  </si>
  <si>
    <t>h2023-27-066</t>
  </si>
  <si>
    <t>守口市立錦中学校</t>
  </si>
  <si>
    <t>h0701</t>
  </si>
  <si>
    <t>h2023-27-068</t>
  </si>
  <si>
    <t>八尾市立八尾小学校</t>
  </si>
  <si>
    <t>h0702</t>
  </si>
  <si>
    <t>h2023-27-070</t>
  </si>
  <si>
    <t>東大阪市立高井田東小学校</t>
  </si>
  <si>
    <t>h0703</t>
  </si>
  <si>
    <t>h2023-27-078</t>
  </si>
  <si>
    <t>富田林市立川西小学校</t>
  </si>
  <si>
    <t>h0704</t>
  </si>
  <si>
    <t>h2023-27-081</t>
  </si>
  <si>
    <t>枚方市立招提中学校</t>
  </si>
  <si>
    <t>h0705</t>
  </si>
  <si>
    <t>h2023-27-082</t>
  </si>
  <si>
    <t>岸和田市立山直北小学校</t>
  </si>
  <si>
    <t>林聡子</t>
  </si>
  <si>
    <t>h0706</t>
  </si>
  <si>
    <t>h2023-28-001</t>
  </si>
  <si>
    <t>28</t>
  </si>
  <si>
    <t>蒼開高等学校</t>
  </si>
  <si>
    <t>伊波　淑</t>
  </si>
  <si>
    <t>h0707</t>
  </si>
  <si>
    <t>h2023-28-002</t>
  </si>
  <si>
    <t>洲本市立洲本第一小学校</t>
  </si>
  <si>
    <t>h0708</t>
  </si>
  <si>
    <t>h2023-28-003</t>
  </si>
  <si>
    <t>たつの市立誉田小学校</t>
  </si>
  <si>
    <t>井口　英樹</t>
  </si>
  <si>
    <t>h0709</t>
  </si>
  <si>
    <t>h2023-28-005</t>
  </si>
  <si>
    <t>揖保郡太子町立斑鳩小学校</t>
  </si>
  <si>
    <t>h0710</t>
  </si>
  <si>
    <t>h2023-28-006</t>
  </si>
  <si>
    <t>兵庫県立伊川谷北高等学校</t>
  </si>
  <si>
    <t>井上　麻子</t>
  </si>
  <si>
    <t>h0711</t>
  </si>
  <si>
    <t>h2023-28-007</t>
  </si>
  <si>
    <t>神戸山手女子中学校</t>
  </si>
  <si>
    <t>岡　幸子</t>
  </si>
  <si>
    <t>h0712</t>
  </si>
  <si>
    <t>h2023-28-009</t>
  </si>
  <si>
    <t>淡路市立志筑小学校</t>
  </si>
  <si>
    <t>記虎　篤史</t>
  </si>
  <si>
    <t>C　人形浄瑠璃</t>
  </si>
  <si>
    <t>h0713</t>
  </si>
  <si>
    <t>h2023-28-014</t>
  </si>
  <si>
    <t>南あわじ市立三原中学校</t>
  </si>
  <si>
    <t>近藤　元基</t>
  </si>
  <si>
    <t>h0714</t>
  </si>
  <si>
    <t>h2023-28-016</t>
  </si>
  <si>
    <t>洲本市立鮎原小学校</t>
  </si>
  <si>
    <t>h0715</t>
  </si>
  <si>
    <t>h2023-28-017</t>
  </si>
  <si>
    <t>姫路市立広畑小学校</t>
  </si>
  <si>
    <t>江崎　敬三</t>
  </si>
  <si>
    <t>h0716</t>
  </si>
  <si>
    <t>h2023-28-020</t>
  </si>
  <si>
    <t>明石市立谷八木小学校</t>
  </si>
  <si>
    <t>高野　巧</t>
  </si>
  <si>
    <t>h0717</t>
  </si>
  <si>
    <t>h2023-28-021</t>
  </si>
  <si>
    <t>伊丹市立鴻池小学校</t>
  </si>
  <si>
    <t>h0718</t>
  </si>
  <si>
    <t>h2023-28-022</t>
  </si>
  <si>
    <t>淡路市立塩田小学校</t>
  </si>
  <si>
    <t>山本　葉菜子</t>
  </si>
  <si>
    <t>h0719</t>
  </si>
  <si>
    <t>h2023-28-025</t>
  </si>
  <si>
    <t>兵庫県立姫路飾西高等学校</t>
  </si>
  <si>
    <t>h0720</t>
  </si>
  <si>
    <t>h2023-28-026</t>
  </si>
  <si>
    <t>西宮市立津門小学校</t>
  </si>
  <si>
    <t>h0721</t>
  </si>
  <si>
    <t>h2023-28-027</t>
  </si>
  <si>
    <t>三田市立富士中学校</t>
  </si>
  <si>
    <t>上田敦史</t>
  </si>
  <si>
    <t>h0722</t>
  </si>
  <si>
    <t>h2023-28-028</t>
  </si>
  <si>
    <t>兵庫県立宝塚北高等学校</t>
  </si>
  <si>
    <t>青山　郁彦</t>
  </si>
  <si>
    <t>h0723</t>
  </si>
  <si>
    <t>h2023-28-032</t>
  </si>
  <si>
    <t>宝塚市立宝塚小学校</t>
  </si>
  <si>
    <t>赤井要佑</t>
  </si>
  <si>
    <t>h0724</t>
  </si>
  <si>
    <t>h2023-28-033</t>
  </si>
  <si>
    <t>加西市立西在田小学校</t>
  </si>
  <si>
    <t>川下　笑里歌</t>
  </si>
  <si>
    <t>h0725</t>
  </si>
  <si>
    <t>h2023-28-036</t>
  </si>
  <si>
    <t>新温泉町立浜坂中学校</t>
  </si>
  <si>
    <t>h0726</t>
  </si>
  <si>
    <t>h2023-28-037</t>
  </si>
  <si>
    <t>南あわじ市立南淡中学校</t>
  </si>
  <si>
    <t>田村　公規</t>
  </si>
  <si>
    <t>h0727</t>
  </si>
  <si>
    <t>h2023-28-041</t>
  </si>
  <si>
    <t>南あわじ市立市小学校</t>
  </si>
  <si>
    <t>h0728</t>
  </si>
  <si>
    <t>h2023-28-045</t>
  </si>
  <si>
    <t>飯室　巨起</t>
  </si>
  <si>
    <t>h0729</t>
  </si>
  <si>
    <t>h2023-28-047</t>
  </si>
  <si>
    <t>南あわじ市立神代小学校</t>
  </si>
  <si>
    <t>本濱　寿明</t>
  </si>
  <si>
    <t>h0730</t>
  </si>
  <si>
    <t>h2023-28-052</t>
  </si>
  <si>
    <t>洲本市立大野小学校</t>
  </si>
  <si>
    <t>數田　信介</t>
  </si>
  <si>
    <t>h0731</t>
  </si>
  <si>
    <t>h2023-29-001</t>
  </si>
  <si>
    <t>29</t>
  </si>
  <si>
    <t>奈良市立富雄南中学校</t>
  </si>
  <si>
    <t>吉田　春雄</t>
  </si>
  <si>
    <t>h0732</t>
  </si>
  <si>
    <t>h2023-29-002</t>
  </si>
  <si>
    <t>奈良女子大学附属小学校</t>
  </si>
  <si>
    <t>吉田　悠人</t>
  </si>
  <si>
    <t>h0733</t>
  </si>
  <si>
    <t>h2023-29-006</t>
  </si>
  <si>
    <t>奈良市立大安寺小学校</t>
  </si>
  <si>
    <t>h0734</t>
  </si>
  <si>
    <t>h2023-29-007</t>
  </si>
  <si>
    <t>三郷町立三郷北小学校</t>
  </si>
  <si>
    <t>h0735</t>
  </si>
  <si>
    <t>h2023-29-008</t>
  </si>
  <si>
    <t>奈良県立国際高等学校</t>
  </si>
  <si>
    <t>h0736</t>
  </si>
  <si>
    <t>h2023-29-011</t>
  </si>
  <si>
    <t>天理市立山の辺小学校</t>
  </si>
  <si>
    <t>森山泰幸</t>
  </si>
  <si>
    <t>h0737</t>
  </si>
  <si>
    <t>h2023-29-015</t>
  </si>
  <si>
    <t>五條市立五條小学校</t>
  </si>
  <si>
    <t>村井 克弘</t>
  </si>
  <si>
    <t>h0738</t>
  </si>
  <si>
    <t>h2023-29-017</t>
  </si>
  <si>
    <t>王寺町立王寺北義務教育学校</t>
  </si>
  <si>
    <t>田中　匡</t>
  </si>
  <si>
    <t>h0739</t>
  </si>
  <si>
    <t>h2023-29-018</t>
  </si>
  <si>
    <t>王寺町立王寺南義務教育学校</t>
  </si>
  <si>
    <t>h0740</t>
  </si>
  <si>
    <t>h2023-29-019</t>
  </si>
  <si>
    <t>豆板孝子</t>
  </si>
  <si>
    <t>h0741</t>
  </si>
  <si>
    <t>h2023-30-001</t>
  </si>
  <si>
    <t>30</t>
  </si>
  <si>
    <t>開智中学校</t>
  </si>
  <si>
    <t>岡田倖奈</t>
  </si>
  <si>
    <t>A　バレエ</t>
  </si>
  <si>
    <t>h0742</t>
  </si>
  <si>
    <t>h2023-30-002</t>
  </si>
  <si>
    <t>和歌山市立楠見小学校</t>
  </si>
  <si>
    <t>h0743</t>
  </si>
  <si>
    <t>h2023-30-003</t>
  </si>
  <si>
    <t>和歌山市立楠見西小学校</t>
  </si>
  <si>
    <t>h0744</t>
  </si>
  <si>
    <t>h2023-30-004</t>
  </si>
  <si>
    <t>和歌山市立雑賀崎小学校</t>
  </si>
  <si>
    <t>清水　薫</t>
  </si>
  <si>
    <t>B　日本画</t>
  </si>
  <si>
    <t>h0745</t>
  </si>
  <si>
    <t>h2023-30-007</t>
  </si>
  <si>
    <t>和歌山市立西和佐小学校</t>
  </si>
  <si>
    <t>谷奥 麻美</t>
  </si>
  <si>
    <t>h0746</t>
  </si>
  <si>
    <t>h2023-30-008</t>
  </si>
  <si>
    <t>和歌山市立八幡台小学校</t>
  </si>
  <si>
    <t>h0747</t>
  </si>
  <si>
    <t>h2023-30-009</t>
  </si>
  <si>
    <t>和歌山市立川永小学校</t>
  </si>
  <si>
    <t>h0748</t>
  </si>
  <si>
    <t>h2023-30-010</t>
  </si>
  <si>
    <t>和歌山市立有功東小学校</t>
  </si>
  <si>
    <t>h0749</t>
  </si>
  <si>
    <t>h2023-30-013</t>
  </si>
  <si>
    <t>和歌山市立伏虎義務教育学校</t>
  </si>
  <si>
    <t>h0750</t>
  </si>
  <si>
    <t>h2023-30-014</t>
  </si>
  <si>
    <t>和歌山市立宮小学校</t>
  </si>
  <si>
    <t>h0751</t>
  </si>
  <si>
    <t>h2023-30-016</t>
  </si>
  <si>
    <t>和歌山市立有功中学校</t>
  </si>
  <si>
    <t>h0752</t>
  </si>
  <si>
    <t>h2023-30-018</t>
  </si>
  <si>
    <t>新宮市立緑丘中学校</t>
  </si>
  <si>
    <t>旅費：h2023-13-166（東京都：世田谷区立玉川中学校）と連続行程の為規定額超過を承認済。</t>
    <rPh sb="0" eb="2">
      <t>リョヒ</t>
    </rPh>
    <rPh sb="16" eb="19">
      <t>トウキョウト</t>
    </rPh>
    <rPh sb="32" eb="36">
      <t>レンゾクコウテイ</t>
    </rPh>
    <rPh sb="37" eb="38">
      <t>タメ</t>
    </rPh>
    <rPh sb="38" eb="40">
      <t>キテイ</t>
    </rPh>
    <rPh sb="40" eb="41">
      <t>ガク</t>
    </rPh>
    <rPh sb="41" eb="43">
      <t>チョウカ</t>
    </rPh>
    <rPh sb="44" eb="47">
      <t>ショウニンズ</t>
    </rPh>
    <phoneticPr fontId="3"/>
  </si>
  <si>
    <t>h0753</t>
  </si>
  <si>
    <t>h2023-30-020</t>
  </si>
  <si>
    <t>上富田町立生馬小学校</t>
  </si>
  <si>
    <t>h0754</t>
  </si>
  <si>
    <t>h2023-30-021</t>
  </si>
  <si>
    <t>上富田町立上富田中学校</t>
  </si>
  <si>
    <t>h0755</t>
  </si>
  <si>
    <t>h2023-30-022</t>
  </si>
  <si>
    <t>上富田町立岡小学校</t>
  </si>
  <si>
    <t>h0756</t>
  </si>
  <si>
    <t>h2023-30-023</t>
  </si>
  <si>
    <t>上富田町立朝来小学校</t>
  </si>
  <si>
    <t>h0757</t>
  </si>
  <si>
    <t>h2023-30-024</t>
  </si>
  <si>
    <t>上富田町立岩田小学校</t>
  </si>
  <si>
    <t>h0758</t>
  </si>
  <si>
    <t>h2023-30-025</t>
  </si>
  <si>
    <t>上富田町立市ノ瀬小学校</t>
  </si>
  <si>
    <t>h0759</t>
  </si>
  <si>
    <t>h2023-30-026</t>
  </si>
  <si>
    <t>和歌山市立城東中学校</t>
  </si>
  <si>
    <t>片岡明子</t>
  </si>
  <si>
    <t>h0760</t>
  </si>
  <si>
    <t>h2023-31-002</t>
  </si>
  <si>
    <t>31</t>
  </si>
  <si>
    <t>鳥取県立倉吉総合産業高等学校</t>
  </si>
  <si>
    <t>h0761</t>
  </si>
  <si>
    <t>h2023-32-003</t>
  </si>
  <si>
    <t>32</t>
  </si>
  <si>
    <t>島根県立益田高等学校</t>
  </si>
  <si>
    <t>坂井　陽介</t>
  </si>
  <si>
    <t>h0762</t>
  </si>
  <si>
    <t>h2023-32-008</t>
  </si>
  <si>
    <t>隠岐の島町立西郷小学校</t>
  </si>
  <si>
    <t>北川　健太郎</t>
  </si>
  <si>
    <t>h0763</t>
  </si>
  <si>
    <t>h2023-33-002</t>
  </si>
  <si>
    <t>33</t>
  </si>
  <si>
    <t>総社市立神在小学校</t>
  </si>
  <si>
    <t>安田雅弘</t>
  </si>
  <si>
    <t>h0764</t>
  </si>
  <si>
    <t>h2023-33-003</t>
  </si>
  <si>
    <t>総社市立総社中央小学校</t>
  </si>
  <si>
    <t>h0765</t>
  </si>
  <si>
    <t>h2023-33-004</t>
  </si>
  <si>
    <t>玉野市立築港小学校</t>
  </si>
  <si>
    <t>h0766</t>
  </si>
  <si>
    <t>h2023-33-005</t>
  </si>
  <si>
    <t>総社市立阿曾小学校</t>
  </si>
  <si>
    <t>古澤　綾</t>
  </si>
  <si>
    <t>h0767</t>
  </si>
  <si>
    <t>h2023-33-006</t>
  </si>
  <si>
    <t>総社市立新本小学校</t>
  </si>
  <si>
    <t>佐藤健司</t>
  </si>
  <si>
    <t>h0768</t>
  </si>
  <si>
    <t>h2023-33-007</t>
  </si>
  <si>
    <t>備前市立西鶴山小学校</t>
  </si>
  <si>
    <t>h0769</t>
  </si>
  <si>
    <t>h2023-33-008</t>
  </si>
  <si>
    <t>備前市立香登小学校</t>
  </si>
  <si>
    <t>h0770</t>
  </si>
  <si>
    <t>h2023-33-009</t>
  </si>
  <si>
    <t>備前市立伊部小学校</t>
  </si>
  <si>
    <t>h0771</t>
  </si>
  <si>
    <t>h2023-33-010</t>
  </si>
  <si>
    <t>備前市立備前中学校</t>
  </si>
  <si>
    <t>h0772</t>
  </si>
  <si>
    <t>h2023-33-011</t>
  </si>
  <si>
    <t>備前市立片上小学校</t>
  </si>
  <si>
    <t>h0773</t>
  </si>
  <si>
    <t>h2023-33-012</t>
  </si>
  <si>
    <t>備前市立東鶴山小学校</t>
  </si>
  <si>
    <t>h0774</t>
  </si>
  <si>
    <t>h2023-33-013</t>
  </si>
  <si>
    <t>吉備中央町立豊野小学校</t>
  </si>
  <si>
    <t>h0775</t>
  </si>
  <si>
    <t>h2023-33-014</t>
  </si>
  <si>
    <t>吉備中央町立上竹荘小学校</t>
  </si>
  <si>
    <t>h0776</t>
  </si>
  <si>
    <t>h2023-33-015</t>
  </si>
  <si>
    <t>総社市立総社東小学校</t>
  </si>
  <si>
    <t>h0777</t>
  </si>
  <si>
    <t>h2023-33-016</t>
  </si>
  <si>
    <t>総社市立清音小学校</t>
  </si>
  <si>
    <t>h0778</t>
  </si>
  <si>
    <t>h2023-33-020</t>
  </si>
  <si>
    <t>玉野市立玉中学校</t>
  </si>
  <si>
    <t>小林大介</t>
  </si>
  <si>
    <t>A　歌舞伎</t>
  </si>
  <si>
    <t>h0779</t>
  </si>
  <si>
    <t>h2023-33-022</t>
  </si>
  <si>
    <t>総社市立総社北小学校</t>
  </si>
  <si>
    <t>h0780</t>
  </si>
  <si>
    <t>h2023-33-024</t>
  </si>
  <si>
    <t>岡山県立東備支援学校</t>
  </si>
  <si>
    <t>樽木　美穂</t>
  </si>
  <si>
    <t>h0781</t>
  </si>
  <si>
    <t>h2023-33-025</t>
  </si>
  <si>
    <t>玉野市立荘内中学校</t>
  </si>
  <si>
    <t>h0782</t>
  </si>
  <si>
    <t>h2023-33-026</t>
  </si>
  <si>
    <t>総社市立常盤小学校</t>
  </si>
  <si>
    <t>内藤育子</t>
  </si>
  <si>
    <t>h0783</t>
  </si>
  <si>
    <t>h2023-33-027</t>
  </si>
  <si>
    <t>和気町立佐伯中学校</t>
  </si>
  <si>
    <t>白石光隆</t>
  </si>
  <si>
    <t>h0784</t>
  </si>
  <si>
    <t>h2023-33-028</t>
  </si>
  <si>
    <t>和気町立佐伯小学校</t>
  </si>
  <si>
    <t>h0785</t>
  </si>
  <si>
    <t>h2023-33-029</t>
  </si>
  <si>
    <t>和気町立本荘小学校</t>
  </si>
  <si>
    <t>h0786</t>
  </si>
  <si>
    <t>h2023-33-030</t>
  </si>
  <si>
    <t>和気町立和気小学校</t>
  </si>
  <si>
    <t>h0787</t>
  </si>
  <si>
    <t>h2023-33-031</t>
  </si>
  <si>
    <t>和気町立和気中学校</t>
  </si>
  <si>
    <t>h0788</t>
  </si>
  <si>
    <t>h2023-33-032</t>
  </si>
  <si>
    <t>勝央町立勝央北小学校</t>
  </si>
  <si>
    <t>福島　康人</t>
  </si>
  <si>
    <t>F　食文化</t>
  </si>
  <si>
    <t>h0789</t>
  </si>
  <si>
    <t>h2023-33-034</t>
  </si>
  <si>
    <t>赤磐市立石相小学校</t>
  </si>
  <si>
    <t>米本太郎</t>
  </si>
  <si>
    <t>h0790</t>
  </si>
  <si>
    <t>h2023-33-036</t>
  </si>
  <si>
    <t>吉備中央町立吉備高原小学校</t>
  </si>
  <si>
    <t>h0791</t>
  </si>
  <si>
    <t>h2023-33-038</t>
  </si>
  <si>
    <t>総社市立昭和小学校</t>
  </si>
  <si>
    <t>h0792</t>
  </si>
  <si>
    <t>h2023-33-039</t>
  </si>
  <si>
    <t>総社市立総社西小学校</t>
  </si>
  <si>
    <t>h0793</t>
  </si>
  <si>
    <t>h2023-33-040</t>
  </si>
  <si>
    <t>玉野市立八浜小学校</t>
  </si>
  <si>
    <t>h0794</t>
  </si>
  <si>
    <t>h2023-33-042</t>
  </si>
  <si>
    <t>矢掛町立矢掛小学校</t>
  </si>
  <si>
    <t>h0795</t>
  </si>
  <si>
    <t>h2023-33-046</t>
  </si>
  <si>
    <t>矢掛町立川面小学校</t>
  </si>
  <si>
    <t>h0796</t>
  </si>
  <si>
    <t>h2023-33-050</t>
  </si>
  <si>
    <t>総社市立秦小学校</t>
  </si>
  <si>
    <t>h0797</t>
  </si>
  <si>
    <t>h2023-33-051</t>
  </si>
  <si>
    <t>倉敷市立薗小学校</t>
  </si>
  <si>
    <t>h0798</t>
  </si>
  <si>
    <t>h2023-33-054</t>
  </si>
  <si>
    <t>玉野市立第二日比小学校</t>
  </si>
  <si>
    <t>h0799</t>
  </si>
  <si>
    <t>h2023-33-055</t>
  </si>
  <si>
    <t>玉野市立八浜中学校</t>
  </si>
  <si>
    <t>h0800</t>
  </si>
  <si>
    <t>h2023-33-060</t>
  </si>
  <si>
    <t>玉野市立大崎小学校</t>
  </si>
  <si>
    <t>h0801</t>
  </si>
  <si>
    <t>h2023-33-064</t>
  </si>
  <si>
    <t>井原市立木之子小学校</t>
  </si>
  <si>
    <t>h0802</t>
  </si>
  <si>
    <t>h2023-33-070</t>
  </si>
  <si>
    <t>玉野市立胸上小学校</t>
  </si>
  <si>
    <t>木内 佳苗</t>
  </si>
  <si>
    <t>h0803</t>
  </si>
  <si>
    <t>h2023-33-072</t>
  </si>
  <si>
    <t>岡山県立倉敷商業高等学校</t>
  </si>
  <si>
    <t>林成彦</t>
  </si>
  <si>
    <t>h0804</t>
  </si>
  <si>
    <t>h2023-33-073</t>
  </si>
  <si>
    <t>岡山県立津山商業高等学校</t>
  </si>
  <si>
    <t>h0805</t>
  </si>
  <si>
    <t>h2023-33-074</t>
  </si>
  <si>
    <t>玉野市立日比小学校</t>
  </si>
  <si>
    <t>h0806</t>
  </si>
  <si>
    <t>h2023-34-001</t>
  </si>
  <si>
    <t>34</t>
  </si>
  <si>
    <t>福山市立中条小学校</t>
  </si>
  <si>
    <t>奥野　純子</t>
  </si>
  <si>
    <t>h0807</t>
  </si>
  <si>
    <t>h2023-34-002</t>
  </si>
  <si>
    <t>尾道市立久保小学校</t>
  </si>
  <si>
    <t>吉田　潔司</t>
  </si>
  <si>
    <t>h0808</t>
  </si>
  <si>
    <t>h2023-34-004</t>
  </si>
  <si>
    <t>三原市立幸崎中学校</t>
  </si>
  <si>
    <t>新倉　近子</t>
  </si>
  <si>
    <t>h0809</t>
  </si>
  <si>
    <t>h2023-34-005</t>
  </si>
  <si>
    <t>広島県立呉南特別支援学校</t>
  </si>
  <si>
    <t>中橋　敏彦</t>
  </si>
  <si>
    <t>h0810</t>
  </si>
  <si>
    <t>h2023-34-006</t>
  </si>
  <si>
    <t>東広島市立寺西小学校</t>
  </si>
  <si>
    <t>h0811</t>
  </si>
  <si>
    <t>h2023-34-007</t>
  </si>
  <si>
    <t>熊野町立熊野第一小学校</t>
  </si>
  <si>
    <t>土井　裕文</t>
  </si>
  <si>
    <t>h0812</t>
  </si>
  <si>
    <t>h2023-34-009</t>
  </si>
  <si>
    <t>熊野町立熊野中学校</t>
  </si>
  <si>
    <t>h0813</t>
  </si>
  <si>
    <t>h2023-34-010</t>
  </si>
  <si>
    <t>福山市立金江小学校</t>
  </si>
  <si>
    <t>樋口智恵</t>
  </si>
  <si>
    <t>h0814</t>
  </si>
  <si>
    <t>h2023-34-012</t>
  </si>
  <si>
    <t>東広島市立福富中学校</t>
  </si>
  <si>
    <t>末久　誉子</t>
  </si>
  <si>
    <t>h0815</t>
  </si>
  <si>
    <t>h2023-34-013</t>
  </si>
  <si>
    <t>広島桜が丘高等学校</t>
  </si>
  <si>
    <t>h0816</t>
  </si>
  <si>
    <t>h2023-35-003</t>
  </si>
  <si>
    <t>35</t>
  </si>
  <si>
    <t>宇部市立黒石小学校</t>
  </si>
  <si>
    <t>金石あずさ</t>
  </si>
  <si>
    <t>h0817</t>
  </si>
  <si>
    <t>h2023-35-005</t>
  </si>
  <si>
    <t>宇部市立黒石中学校</t>
  </si>
  <si>
    <t>h0818</t>
  </si>
  <si>
    <t>h2023-35-009</t>
  </si>
  <si>
    <t>防府市立華城小学校</t>
  </si>
  <si>
    <t>小野　隆洋</t>
  </si>
  <si>
    <t>h0819</t>
  </si>
  <si>
    <t>h2023-35-011</t>
  </si>
  <si>
    <t>山陽小野田市立高千帆中学校</t>
  </si>
  <si>
    <t>h0820</t>
  </si>
  <si>
    <t>h2023-35-014</t>
  </si>
  <si>
    <t>萩市立椿西小学校</t>
  </si>
  <si>
    <t>h0821</t>
  </si>
  <si>
    <t>h2023-35-015</t>
  </si>
  <si>
    <t>山陽小野田市立小野田中学校</t>
  </si>
  <si>
    <t>h0822</t>
  </si>
  <si>
    <t>h2023-35-020</t>
  </si>
  <si>
    <t>美祢市立伊佐小学校</t>
  </si>
  <si>
    <t>中田　則子</t>
  </si>
  <si>
    <t>h0823</t>
  </si>
  <si>
    <t>h2023-35-022</t>
  </si>
  <si>
    <t>周南市立岐陽中学校</t>
  </si>
  <si>
    <t>h0824</t>
  </si>
  <si>
    <t>h2023-35-024</t>
  </si>
  <si>
    <t>下関市立彦島中学校</t>
  </si>
  <si>
    <t>h0825</t>
  </si>
  <si>
    <t>h2023-35-025</t>
  </si>
  <si>
    <t>周南市立勝間小学校</t>
  </si>
  <si>
    <t>h0826</t>
  </si>
  <si>
    <t>h2023-35-026</t>
  </si>
  <si>
    <t>長門市立日置中学校</t>
  </si>
  <si>
    <t>h0827</t>
  </si>
  <si>
    <t>h2023-35-028</t>
  </si>
  <si>
    <t>下関市立蓋井小学校</t>
  </si>
  <si>
    <t>h0828</t>
  </si>
  <si>
    <t>h2023-35-032</t>
  </si>
  <si>
    <t>周南市立熊毛中学校</t>
  </si>
  <si>
    <t>h0829</t>
  </si>
  <si>
    <t>h2023-35-036</t>
  </si>
  <si>
    <t>山口県立萩総合支援学校</t>
  </si>
  <si>
    <t>h0830</t>
  </si>
  <si>
    <t>h2023-35-037</t>
  </si>
  <si>
    <t>山口市立大内南小学校</t>
  </si>
  <si>
    <t>h0831</t>
  </si>
  <si>
    <t>h2023-35-038</t>
  </si>
  <si>
    <t>山口県立豊浦総合支援学校</t>
  </si>
  <si>
    <t>h0832</t>
  </si>
  <si>
    <t>h2023-35-040</t>
  </si>
  <si>
    <t>周防大島町立三蒲小学校</t>
  </si>
  <si>
    <t>h0833</t>
  </si>
  <si>
    <t>h2023-35-041</t>
  </si>
  <si>
    <t>周防大島町立大島中学校</t>
  </si>
  <si>
    <t>h0834</t>
  </si>
  <si>
    <t>h2023-35-042</t>
  </si>
  <si>
    <t>山陽小野田市立埴生中学校</t>
  </si>
  <si>
    <t>h0835</t>
  </si>
  <si>
    <t>h2023-35-045</t>
  </si>
  <si>
    <t>山陽小野田市立赤崎小学校</t>
  </si>
  <si>
    <t>h0836</t>
  </si>
  <si>
    <t>h2023-35-046</t>
  </si>
  <si>
    <t>山陽小野田市立埴生小学校</t>
  </si>
  <si>
    <t>h0837</t>
  </si>
  <si>
    <t>h2023-35-047</t>
  </si>
  <si>
    <t>山口県立下関南総合支援学校</t>
  </si>
  <si>
    <t>h0838</t>
  </si>
  <si>
    <t>h2023-35-048</t>
  </si>
  <si>
    <t>岩国市立装港小学校</t>
  </si>
  <si>
    <t>h0839</t>
  </si>
  <si>
    <t>h2023-35-049</t>
  </si>
  <si>
    <t>平生町立平生小学校</t>
  </si>
  <si>
    <t>h0840</t>
  </si>
  <si>
    <t>h2023-35-051</t>
  </si>
  <si>
    <t>下松市立東陽小学校</t>
  </si>
  <si>
    <t>h0841</t>
  </si>
  <si>
    <t>h2023-36-002</t>
  </si>
  <si>
    <t>36</t>
  </si>
  <si>
    <t>徳島市八万小学校</t>
  </si>
  <si>
    <t>吉浪　壽晃</t>
  </si>
  <si>
    <t>h0842</t>
  </si>
  <si>
    <t>h2023-36-003</t>
  </si>
  <si>
    <t>徳島県立池田高等学校辻校</t>
  </si>
  <si>
    <t>金岡 秀典</t>
  </si>
  <si>
    <t>h0843</t>
  </si>
  <si>
    <t>h2023-36-004</t>
  </si>
  <si>
    <t>鳴門市撫養小学校</t>
  </si>
  <si>
    <t>森井一詩</t>
  </si>
  <si>
    <t>h0844</t>
  </si>
  <si>
    <t>h2023-36-005</t>
  </si>
  <si>
    <t>鳴門市第一小学校</t>
  </si>
  <si>
    <t>h0845</t>
  </si>
  <si>
    <t>h2023-36-006</t>
  </si>
  <si>
    <t>鳴門市林崎小学校</t>
  </si>
  <si>
    <t>h0846</t>
  </si>
  <si>
    <t>h2023-36-007</t>
  </si>
  <si>
    <t>鳴門市瀬戸中学校</t>
  </si>
  <si>
    <t>h0847</t>
  </si>
  <si>
    <t>h2023-36-011</t>
  </si>
  <si>
    <t>吉野川市立鴨島東中学校</t>
  </si>
  <si>
    <t>生駒　智子</t>
  </si>
  <si>
    <t>h0848</t>
  </si>
  <si>
    <t>h2023-36-012</t>
  </si>
  <si>
    <t>阿南市立横見小学校</t>
  </si>
  <si>
    <t>中西　渉</t>
  </si>
  <si>
    <t>h0849</t>
  </si>
  <si>
    <t>h2023-37-003</t>
  </si>
  <si>
    <t>37</t>
  </si>
  <si>
    <t>高松第一高等学校</t>
  </si>
  <si>
    <t>西村和宏</t>
  </si>
  <si>
    <t>h0850</t>
  </si>
  <si>
    <t>h2023-37-005</t>
  </si>
  <si>
    <t>高松市立鬼無小学校</t>
  </si>
  <si>
    <t>大嶋　有加里</t>
  </si>
  <si>
    <t>h0851</t>
  </si>
  <si>
    <t>h2023-37-007</t>
  </si>
  <si>
    <t>東かがわ市立大内小学校</t>
  </si>
  <si>
    <t>h0852</t>
  </si>
  <si>
    <t>h2023-37-009</t>
  </si>
  <si>
    <t>東かがわ市立大川中学校</t>
  </si>
  <si>
    <t>h0853</t>
  </si>
  <si>
    <t>h2023-37-010</t>
    <phoneticPr fontId="3"/>
  </si>
  <si>
    <t>香川誠陵高等学校</t>
    <phoneticPr fontId="3"/>
  </si>
  <si>
    <t>濵口大弥</t>
  </si>
  <si>
    <t>h0854</t>
  </si>
  <si>
    <t>h2023-37-011</t>
  </si>
  <si>
    <t>香川誠陵中学校</t>
  </si>
  <si>
    <t>旅費：h2023-37-010香川誠陵高等学校と連続行程の為規定額超過を承認済。</t>
    <rPh sb="0" eb="2">
      <t>リョヒ</t>
    </rPh>
    <rPh sb="24" eb="28">
      <t>レンゾクコウテイ</t>
    </rPh>
    <rPh sb="29" eb="30">
      <t>タメ</t>
    </rPh>
    <rPh sb="30" eb="32">
      <t>キテイ</t>
    </rPh>
    <rPh sb="32" eb="33">
      <t>ガク</t>
    </rPh>
    <rPh sb="33" eb="35">
      <t>チョウカ</t>
    </rPh>
    <rPh sb="36" eb="39">
      <t>ショウニンズ</t>
    </rPh>
    <phoneticPr fontId="3"/>
  </si>
  <si>
    <t>h0855</t>
  </si>
  <si>
    <t>h2023-37-012</t>
  </si>
  <si>
    <t>香川県立高松桜井高等学校</t>
  </si>
  <si>
    <t>h0856</t>
  </si>
  <si>
    <t>h2023-38-001</t>
  </si>
  <si>
    <t>38</t>
  </si>
  <si>
    <t>済美平成中等教育学校</t>
  </si>
  <si>
    <t>家藤　正人</t>
  </si>
  <si>
    <t>A　俳句</t>
  </si>
  <si>
    <t>h0857</t>
  </si>
  <si>
    <t>h2023-38-002</t>
  </si>
  <si>
    <t>松山市立河野小学校</t>
  </si>
  <si>
    <t>橋本　雅人</t>
  </si>
  <si>
    <t>h0858</t>
  </si>
  <si>
    <t>h2023-38-003</t>
  </si>
  <si>
    <t>松山市立素鵞小学校</t>
  </si>
  <si>
    <t>橋本雅人</t>
  </si>
  <si>
    <t>h0859</t>
  </si>
  <si>
    <t>h2023-38-005</t>
  </si>
  <si>
    <t>松山市立伊台小学校</t>
  </si>
  <si>
    <t>広田　眞紀子</t>
  </si>
  <si>
    <t>h0860</t>
  </si>
  <si>
    <t>h2023-38-006</t>
  </si>
  <si>
    <t>西条市立周布小学校</t>
  </si>
  <si>
    <t>三谷　温</t>
  </si>
  <si>
    <t>h0861</t>
  </si>
  <si>
    <t>h2023-38-007</t>
  </si>
  <si>
    <t>宇和島市立城北中学校</t>
  </si>
  <si>
    <t>h0862</t>
  </si>
  <si>
    <t>h2023-38-009</t>
  </si>
  <si>
    <t>砥部町立砥部中学校</t>
  </si>
  <si>
    <t>h0863</t>
  </si>
  <si>
    <t>h2023-38-011</t>
  </si>
  <si>
    <t>松山市立石井東小学校</t>
  </si>
  <si>
    <t>旅費：h2023-38-012～013と連続行程の為規定額超過を承認済。</t>
    <rPh sb="0" eb="2">
      <t>リョヒ</t>
    </rPh>
    <rPh sb="20" eb="24">
      <t>レンゾクコウテイ</t>
    </rPh>
    <rPh sb="25" eb="26">
      <t>タメ</t>
    </rPh>
    <rPh sb="26" eb="28">
      <t>キテイ</t>
    </rPh>
    <rPh sb="28" eb="29">
      <t>ガク</t>
    </rPh>
    <phoneticPr fontId="3"/>
  </si>
  <si>
    <t>h0864</t>
  </si>
  <si>
    <t>h2023-38-012</t>
  </si>
  <si>
    <t>西予市立中川小学校</t>
  </si>
  <si>
    <t>h0865</t>
  </si>
  <si>
    <t>h2023-38-013</t>
  </si>
  <si>
    <t>h0866</t>
  </si>
  <si>
    <t>h2023-39-002</t>
  </si>
  <si>
    <t>39</t>
  </si>
  <si>
    <t>高知市立横浜小学校</t>
  </si>
  <si>
    <t>高橋郁子</t>
  </si>
  <si>
    <t>h0867</t>
  </si>
  <si>
    <t>h2023-39-003</t>
  </si>
  <si>
    <t>高知市立一宮小学校</t>
  </si>
  <si>
    <t>高橋　郁子</t>
  </si>
  <si>
    <t>h0868</t>
  </si>
  <si>
    <t>h2023-39-009</t>
  </si>
  <si>
    <t>高知市立江陽小学校</t>
  </si>
  <si>
    <t>西谷　夏</t>
  </si>
  <si>
    <t>h0869</t>
  </si>
  <si>
    <t>h2023-39-010</t>
  </si>
  <si>
    <t>芸西村立芸西小学校</t>
  </si>
  <si>
    <t>西谷夏</t>
  </si>
  <si>
    <t>h0870</t>
  </si>
  <si>
    <t>h2023-39-012</t>
  </si>
  <si>
    <t>高知市立城東中学校</t>
  </si>
  <si>
    <t>h0871</t>
  </si>
  <si>
    <t>h2023-39-017</t>
  </si>
  <si>
    <t>安芸市立安芸第一小学校</t>
  </si>
  <si>
    <t>木内　佳苗</t>
  </si>
  <si>
    <t>h0872</t>
  </si>
  <si>
    <t>h2023-39-018</t>
  </si>
  <si>
    <t>安芸市立清水ケ丘中学校</t>
  </si>
  <si>
    <t>髙橋郁子</t>
  </si>
  <si>
    <t>h0873</t>
  </si>
  <si>
    <t>h2023-40-005</t>
  </si>
  <si>
    <t>40</t>
  </si>
  <si>
    <t>那珂川市立那珂川中学校</t>
  </si>
  <si>
    <t>h0874</t>
  </si>
  <si>
    <t>h2023-40-007</t>
  </si>
  <si>
    <t>那珂川市立安徳南小学校</t>
  </si>
  <si>
    <t>h0875</t>
  </si>
  <si>
    <t>h2023-40-011</t>
  </si>
  <si>
    <t>筑前町立夜須中学校</t>
  </si>
  <si>
    <t>h0876</t>
  </si>
  <si>
    <t>h2023-40-012</t>
  </si>
  <si>
    <t>田川市立大浦小学校</t>
  </si>
  <si>
    <t>重藤仁美</t>
  </si>
  <si>
    <t>h0877</t>
  </si>
  <si>
    <t>h2023-40-014</t>
  </si>
  <si>
    <t>粕屋町立粕屋西小学校</t>
  </si>
  <si>
    <t>相原一彦</t>
  </si>
  <si>
    <t>h0878</t>
  </si>
  <si>
    <t>h2023-40-017</t>
  </si>
  <si>
    <t>うきは市立江南小学校</t>
  </si>
  <si>
    <t>h0879</t>
  </si>
  <si>
    <t>h2023-40-018</t>
  </si>
  <si>
    <t>福岡雙葉小学校</t>
  </si>
  <si>
    <t>h0880</t>
  </si>
  <si>
    <t>h2023-41-003</t>
  </si>
  <si>
    <t>41</t>
  </si>
  <si>
    <t>多久市立東原庠舎中央校</t>
  </si>
  <si>
    <t>h0881</t>
  </si>
  <si>
    <t>h2023-42-001</t>
  </si>
  <si>
    <t>42</t>
  </si>
  <si>
    <t>長崎大学教育学部附属小学校</t>
  </si>
  <si>
    <t>岡田　大和</t>
  </si>
  <si>
    <t>h0882</t>
  </si>
  <si>
    <t>h2023-42-002</t>
  </si>
  <si>
    <t>長崎市立伊良林小学校</t>
  </si>
  <si>
    <t>亀子　政孝</t>
  </si>
  <si>
    <t>h0883</t>
  </si>
  <si>
    <t>h2023-42-004</t>
  </si>
  <si>
    <t>長崎市立山里中学校</t>
  </si>
  <si>
    <t>山平　淳一</t>
  </si>
  <si>
    <t>C　アニメーション</t>
  </si>
  <si>
    <t>h0884</t>
  </si>
  <si>
    <t>h2023-42-005</t>
  </si>
  <si>
    <t>佐世保市立潮見小学校</t>
  </si>
  <si>
    <t>松本　紀生</t>
  </si>
  <si>
    <t>h0885</t>
  </si>
  <si>
    <t>h2023-42-006</t>
  </si>
  <si>
    <t>佐世保市立祇園小学校</t>
  </si>
  <si>
    <t>上尾 和音</t>
  </si>
  <si>
    <t>h0886</t>
  </si>
  <si>
    <t>h2023-42-007</t>
  </si>
  <si>
    <t>佐世保市立山澄中学校</t>
  </si>
  <si>
    <t>h0887</t>
  </si>
  <si>
    <t>h2023-42-008</t>
  </si>
  <si>
    <t>長崎県立佐世保特別支援学校</t>
  </si>
  <si>
    <t>h0888</t>
  </si>
  <si>
    <t>h2023-42-009</t>
  </si>
  <si>
    <t>聖和女子学院中学校</t>
  </si>
  <si>
    <t>h0889</t>
  </si>
  <si>
    <t>h2023-42-010</t>
  </si>
  <si>
    <t>聖和女子学院高等学校</t>
  </si>
  <si>
    <t>h0890</t>
  </si>
  <si>
    <t>h2023-42-011</t>
  </si>
  <si>
    <t>西海学園高等学校</t>
  </si>
  <si>
    <t>旅費：h2023-42-006～010と連続行程の為規定額超過を承認済。</t>
    <rPh sb="0" eb="2">
      <t>リョヒ</t>
    </rPh>
    <rPh sb="20" eb="24">
      <t>レンゾクコウテイ</t>
    </rPh>
    <rPh sb="25" eb="26">
      <t>タメ</t>
    </rPh>
    <rPh sb="26" eb="28">
      <t>キテイ</t>
    </rPh>
    <rPh sb="28" eb="29">
      <t>ガク</t>
    </rPh>
    <phoneticPr fontId="3"/>
  </si>
  <si>
    <t>h0891</t>
  </si>
  <si>
    <t>h2023-42-012</t>
  </si>
  <si>
    <t>長崎市立西城山小学校</t>
  </si>
  <si>
    <t>池田　祐希</t>
  </si>
  <si>
    <t>h0892</t>
  </si>
  <si>
    <t>h2023-42-013</t>
  </si>
  <si>
    <t>長崎市立晴海台小学校</t>
  </si>
  <si>
    <t>中川　賢一</t>
  </si>
  <si>
    <t>旅費：h2023-42-014長崎市立南陽小学校と連続行程の為規定額超過を一部承認済。実施報告時には500,000円以内に収めること。</t>
    <rPh sb="0" eb="2">
      <t>リョヒ</t>
    </rPh>
    <rPh sb="25" eb="29">
      <t>レンゾクコウテイ</t>
    </rPh>
    <rPh sb="30" eb="31">
      <t>タメ</t>
    </rPh>
    <rPh sb="31" eb="33">
      <t>キテイ</t>
    </rPh>
    <rPh sb="33" eb="34">
      <t>ガク</t>
    </rPh>
    <rPh sb="37" eb="39">
      <t>イチブ</t>
    </rPh>
    <rPh sb="57" eb="58">
      <t>エン</t>
    </rPh>
    <rPh sb="58" eb="60">
      <t>イナイ</t>
    </rPh>
    <phoneticPr fontId="3"/>
  </si>
  <si>
    <t>h0893</t>
  </si>
  <si>
    <t>h2023-42-014</t>
  </si>
  <si>
    <t>長崎市立南陽小学校</t>
    <phoneticPr fontId="3"/>
  </si>
  <si>
    <t>h0894</t>
  </si>
  <si>
    <t>h2023-42-015</t>
  </si>
  <si>
    <t>五島市立奥浦中学校</t>
  </si>
  <si>
    <t>島田克也</t>
  </si>
  <si>
    <t>h0895</t>
  </si>
  <si>
    <t>h2023-42-016</t>
  </si>
  <si>
    <t>五島市立奥浦小学校</t>
  </si>
  <si>
    <t>h0896</t>
  </si>
  <si>
    <t>h2023-42-017</t>
  </si>
  <si>
    <t>五島市立三井楽小学校</t>
  </si>
  <si>
    <t>h0897</t>
  </si>
  <si>
    <t>h2023-42-018</t>
  </si>
  <si>
    <t>新上五島町立魚目小学校</t>
  </si>
  <si>
    <t>藤田洋一</t>
  </si>
  <si>
    <t>h0898</t>
  </si>
  <si>
    <t>h2023-42-019</t>
  </si>
  <si>
    <t>長崎市立城山小学校</t>
  </si>
  <si>
    <t>内　夏美</t>
  </si>
  <si>
    <t>h0899</t>
  </si>
  <si>
    <t>h2023-42-020</t>
  </si>
  <si>
    <t>島原市立第一小学校</t>
  </si>
  <si>
    <t>堀内　伊吹</t>
  </si>
  <si>
    <t>h0900</t>
  </si>
  <si>
    <t>h2023-43-003</t>
  </si>
  <si>
    <t>43</t>
  </si>
  <si>
    <t>小国町立小国小学校</t>
  </si>
  <si>
    <t>西純之介</t>
  </si>
  <si>
    <t>h0901</t>
  </si>
  <si>
    <t>h2023-43-004</t>
  </si>
  <si>
    <t>大津町立護川小学校</t>
  </si>
  <si>
    <t>多久島　法子</t>
  </si>
  <si>
    <t>h0902</t>
  </si>
  <si>
    <t>h2023-43-005</t>
  </si>
  <si>
    <t>合志市立合志楓の森中学校</t>
  </si>
  <si>
    <t>h0903</t>
  </si>
  <si>
    <t>h2023-43-006</t>
  </si>
  <si>
    <t>合志市立合志中学校</t>
  </si>
  <si>
    <t>那須 亜紀子</t>
  </si>
  <si>
    <t>h0904</t>
  </si>
  <si>
    <t>h2023-43-007</t>
  </si>
  <si>
    <t>合志市立西合志中学校</t>
  </si>
  <si>
    <t>h0905</t>
  </si>
  <si>
    <t>h2023-43-008</t>
  </si>
  <si>
    <t>熊本マリスト学園中学校</t>
  </si>
  <si>
    <t>平島　智幸</t>
  </si>
  <si>
    <t>h0906</t>
  </si>
  <si>
    <t>h2023-43-009</t>
  </si>
  <si>
    <t>氷川町立竜北西部小学校</t>
  </si>
  <si>
    <t>h0907</t>
  </si>
  <si>
    <t>h2023-43-010</t>
  </si>
  <si>
    <t>氷川町立竜北東小学校</t>
  </si>
  <si>
    <t>h0908</t>
  </si>
  <si>
    <t>h2023-43-011</t>
  </si>
  <si>
    <t>氷川町及び八代市中学校組合立氷川中学校</t>
  </si>
  <si>
    <t>h0909</t>
  </si>
  <si>
    <t>h2023-43-012</t>
  </si>
  <si>
    <t>氷川町立宮原小学校</t>
  </si>
  <si>
    <t>h0910</t>
  </si>
  <si>
    <t>h2023-43-013</t>
  </si>
  <si>
    <t>氷川町立竜北中学校</t>
  </si>
  <si>
    <t>h0911</t>
  </si>
  <si>
    <t>h2023-43-014</t>
  </si>
  <si>
    <t>菊陽町立武蔵ヶ丘小学校</t>
  </si>
  <si>
    <t>h0912</t>
  </si>
  <si>
    <t>h2023-43-015</t>
  </si>
  <si>
    <t>大津町立大津南小学校</t>
  </si>
  <si>
    <t>h0913</t>
  </si>
  <si>
    <t>h2023-43-016</t>
  </si>
  <si>
    <t>合志市立合志南小学校</t>
    <phoneticPr fontId="3"/>
  </si>
  <si>
    <t>h0914</t>
  </si>
  <si>
    <t>h2023-43-018</t>
  </si>
  <si>
    <t>合志市立西合志中央小学校</t>
  </si>
  <si>
    <t>h0915</t>
  </si>
  <si>
    <t>h2023-44-001</t>
  </si>
  <si>
    <t>44</t>
  </si>
  <si>
    <t>学校法人平松学園向陽中学校</t>
  </si>
  <si>
    <t>原　きよ</t>
  </si>
  <si>
    <t>h0916</t>
  </si>
  <si>
    <t>h2023-44-005</t>
  </si>
  <si>
    <t>豊後大野市立千歳小学校</t>
  </si>
  <si>
    <t>上尾和音</t>
  </si>
  <si>
    <t>h0917</t>
  </si>
  <si>
    <t>h2023-44-007</t>
  </si>
  <si>
    <t>大分市立小佐井小学校</t>
  </si>
  <si>
    <t>物井 彩</t>
  </si>
  <si>
    <t>h0918</t>
  </si>
  <si>
    <t>h2023-44-008</t>
  </si>
  <si>
    <t>別府市立鶴見台中学校</t>
  </si>
  <si>
    <t>h0919</t>
  </si>
  <si>
    <t>h2023-44-009</t>
  </si>
  <si>
    <t>大分市立城東中学校</t>
  </si>
  <si>
    <t>h0920</t>
  </si>
  <si>
    <t>h2023-44-010</t>
  </si>
  <si>
    <t>別府市立亀川小学校</t>
  </si>
  <si>
    <t>物井　彩</t>
  </si>
  <si>
    <t>h0921</t>
  </si>
  <si>
    <t>h2023-44-011</t>
  </si>
  <si>
    <t>大分市立碩田学園</t>
  </si>
  <si>
    <t>h0922</t>
  </si>
  <si>
    <t>h2023-45-009</t>
  </si>
  <si>
    <t>45</t>
  </si>
  <si>
    <t>椎葉村立椎葉中学校</t>
  </si>
  <si>
    <t>黒木裕太</t>
  </si>
  <si>
    <t>h0923</t>
  </si>
  <si>
    <t>h2023-45-014</t>
  </si>
  <si>
    <t>宮崎県立宮崎大宮高等学校</t>
  </si>
  <si>
    <t>児玉孝文</t>
  </si>
  <si>
    <t>h0924</t>
  </si>
  <si>
    <t>h2023-45-015</t>
  </si>
  <si>
    <t>都城市立有水小学校</t>
  </si>
  <si>
    <t>h0925</t>
  </si>
  <si>
    <t>h2023-45-016</t>
  </si>
  <si>
    <t>新富町立富田中学校</t>
  </si>
  <si>
    <t>h0926</t>
  </si>
  <si>
    <t>h2023-45-021</t>
  </si>
  <si>
    <t>宮崎県立五ヶ瀬中等教育学校（前期課程）</t>
  </si>
  <si>
    <t>旅費：h2023-45-022宮崎県立五ヶ瀬中等教育学校（後期課程）と連続行程の為規定額超過を承認済。</t>
    <rPh sb="0" eb="2">
      <t>リョヒ</t>
    </rPh>
    <rPh sb="35" eb="39">
      <t>レンゾクコウテイ</t>
    </rPh>
    <rPh sb="40" eb="41">
      <t>タメ</t>
    </rPh>
    <rPh sb="41" eb="43">
      <t>キテイ</t>
    </rPh>
    <rPh sb="43" eb="44">
      <t>ガク</t>
    </rPh>
    <phoneticPr fontId="3"/>
  </si>
  <si>
    <t>h0927</t>
  </si>
  <si>
    <t>h2023-45-022</t>
  </si>
  <si>
    <t>宮崎県立五ヶ瀬中等教育学校（後期課程）</t>
    <phoneticPr fontId="3"/>
  </si>
  <si>
    <t>h0928</t>
  </si>
  <si>
    <t>h2023-45-025</t>
  </si>
  <si>
    <t>宮崎市立広瀬西小学校</t>
  </si>
  <si>
    <t>h0929</t>
  </si>
  <si>
    <t>h2023-45-026</t>
  </si>
  <si>
    <t>宮崎市立国富小学校</t>
  </si>
  <si>
    <t>h0930</t>
  </si>
  <si>
    <t>h2023-45-027</t>
  </si>
  <si>
    <t>宮崎市立那珂小学校</t>
  </si>
  <si>
    <t>片山敦郎</t>
  </si>
  <si>
    <t>h0931</t>
  </si>
  <si>
    <t>h2023-45-028</t>
  </si>
  <si>
    <t>h0932</t>
  </si>
  <si>
    <t>h2023-45-031</t>
  </si>
  <si>
    <t>宮崎市立恒久小学校</t>
  </si>
  <si>
    <t>h0933</t>
  </si>
  <si>
    <t>h2023-45-033</t>
  </si>
  <si>
    <t>宮崎県立日南くろしお支援学校</t>
  </si>
  <si>
    <t>h0934</t>
  </si>
  <si>
    <t>h2023-45-034</t>
  </si>
  <si>
    <t>宮崎市立赤江小学校</t>
  </si>
  <si>
    <t>h0935</t>
  </si>
  <si>
    <t>h2023-46-001</t>
  </si>
  <si>
    <t>46</t>
  </si>
  <si>
    <t>曾於市立大隅中学校</t>
  </si>
  <si>
    <t>古川 邦彦</t>
  </si>
  <si>
    <t>旅費：h2023-46-002鹿児島市立天保山中学校と連続行程の為規定額超過を承認済。</t>
    <rPh sb="0" eb="2">
      <t>リョヒ</t>
    </rPh>
    <rPh sb="27" eb="31">
      <t>レンゾクコウテイ</t>
    </rPh>
    <rPh sb="32" eb="33">
      <t>タメ</t>
    </rPh>
    <rPh sb="33" eb="35">
      <t>キテイ</t>
    </rPh>
    <rPh sb="35" eb="36">
      <t>ガク</t>
    </rPh>
    <phoneticPr fontId="3"/>
  </si>
  <si>
    <t>h0936</t>
  </si>
  <si>
    <t>h2023-46-002</t>
  </si>
  <si>
    <t>鹿児島市立天保山中学校</t>
    <phoneticPr fontId="3"/>
  </si>
  <si>
    <t>h0937</t>
  </si>
  <si>
    <t>h2023-46-003</t>
  </si>
  <si>
    <t>志布志市立尾野見小学校</t>
  </si>
  <si>
    <t>松永 太郎</t>
  </si>
  <si>
    <t>h0938</t>
  </si>
  <si>
    <t>h2023-46-004</t>
  </si>
  <si>
    <t>姶良市立帖佐小学校</t>
  </si>
  <si>
    <t>森田　孝一郎</t>
  </si>
  <si>
    <t>h0939</t>
  </si>
  <si>
    <t>h2023-46-012</t>
  </si>
  <si>
    <t>志布志市立有明中学校</t>
  </si>
  <si>
    <t>梅若泰志</t>
  </si>
  <si>
    <t>h0940</t>
  </si>
  <si>
    <t>h2023-46-013</t>
  </si>
  <si>
    <t>大崎町立中沖小学校</t>
  </si>
  <si>
    <t>h0941</t>
  </si>
  <si>
    <t>h2023-46-014</t>
  </si>
  <si>
    <t>肝付町立内之浦小学校</t>
  </si>
  <si>
    <t>本藏　理恵</t>
  </si>
  <si>
    <t>h0942</t>
  </si>
  <si>
    <t>h2023-47-009</t>
  </si>
  <si>
    <t>47</t>
  </si>
  <si>
    <t>石垣市立新川小学校</t>
  </si>
  <si>
    <t>★期限内に経費精査完了せず、打ち切り
旅費：h2023-47-010石垣市立八島小学校と連続行程の為規定額超過を承認済。</t>
    <rPh sb="19" eb="21">
      <t>リョヒ</t>
    </rPh>
    <rPh sb="44" eb="48">
      <t>レンゾクコウテイ</t>
    </rPh>
    <rPh sb="49" eb="50">
      <t>タメ</t>
    </rPh>
    <rPh sb="50" eb="52">
      <t>キテイ</t>
    </rPh>
    <rPh sb="52" eb="53">
      <t>ガク</t>
    </rPh>
    <phoneticPr fontId="3"/>
  </si>
  <si>
    <t>h0943</t>
  </si>
  <si>
    <t>h2023-47-010</t>
  </si>
  <si>
    <t>石垣市立八島小学校</t>
    <phoneticPr fontId="3"/>
  </si>
  <si>
    <t>h0944</t>
  </si>
  <si>
    <t>h2023-47-011</t>
  </si>
  <si>
    <t>糸満市立糸満南小学校</t>
  </si>
  <si>
    <t>h0945</t>
  </si>
  <si>
    <t>h2023-47-013</t>
  </si>
  <si>
    <t>うるま市立川崎小学校</t>
  </si>
  <si>
    <t>h0946</t>
  </si>
  <si>
    <t>h2023-47-014</t>
  </si>
  <si>
    <t>金武町立金武小学校</t>
  </si>
  <si>
    <t>h0947</t>
  </si>
  <si>
    <t>h2023-47-015</t>
  </si>
  <si>
    <t>那覇市立天久小学校</t>
  </si>
  <si>
    <t>新崎洋実</t>
  </si>
  <si>
    <t>h0948</t>
  </si>
  <si>
    <t>h2023-47-016</t>
  </si>
  <si>
    <t>那覇市立高良小学校</t>
  </si>
  <si>
    <t xml:space="preserve">      </t>
    <phoneticPr fontId="3"/>
  </si>
  <si>
    <t>h0949</t>
  </si>
  <si>
    <t>h2023-47-021</t>
  </si>
  <si>
    <t>沖縄市立美里小学校</t>
  </si>
  <si>
    <t>蔵元　利貴</t>
  </si>
  <si>
    <t>h0950</t>
  </si>
  <si>
    <t>h2023-47-022</t>
  </si>
  <si>
    <t>沖縄市立宮里小学校</t>
  </si>
  <si>
    <t>h0951</t>
  </si>
  <si>
    <t>h2023-47-023</t>
  </si>
  <si>
    <t>うるま市立あげな小学校</t>
  </si>
  <si>
    <t>h0952</t>
  </si>
  <si>
    <t>h2023-47-024</t>
  </si>
  <si>
    <t>北谷町立北玉小学校</t>
  </si>
  <si>
    <t>h0953</t>
  </si>
  <si>
    <t>h2023-47-026</t>
  </si>
  <si>
    <t>浦添市立港川小学校</t>
  </si>
  <si>
    <t>棚原健太</t>
  </si>
  <si>
    <t>h0954</t>
  </si>
  <si>
    <t>h2023-47-027</t>
  </si>
  <si>
    <t>浦添市立浦添小学校</t>
  </si>
  <si>
    <t>h0955</t>
  </si>
  <si>
    <t>h2023-47-028</t>
  </si>
  <si>
    <t>金武町立金武中学校</t>
  </si>
  <si>
    <t>h0956</t>
  </si>
  <si>
    <t>h2023-47-032</t>
  </si>
  <si>
    <t>名護市立名護小学校</t>
  </si>
  <si>
    <t>中川 賢一</t>
  </si>
  <si>
    <t>h0957</t>
  </si>
  <si>
    <t>h2023-47-033</t>
  </si>
  <si>
    <t>那覇市立城岳小学校</t>
  </si>
  <si>
    <t>h0958</t>
  </si>
  <si>
    <t>h2023-47-035</t>
  </si>
  <si>
    <t>南城市立大里中学校</t>
  </si>
  <si>
    <t>仲村渠　悠子</t>
  </si>
  <si>
    <t>h0959</t>
  </si>
  <si>
    <t>h2023-47-037</t>
  </si>
  <si>
    <t>竹富町立上原小学校</t>
  </si>
  <si>
    <t>h0960</t>
  </si>
  <si>
    <t>h2023-47-039</t>
  </si>
  <si>
    <t>宜野湾市立真志喜中学校</t>
  </si>
  <si>
    <t>島袋　寛之</t>
  </si>
  <si>
    <t>h0961</t>
  </si>
  <si>
    <t>h2023-47-040</t>
  </si>
  <si>
    <t>うるま市立高江洲小学校</t>
  </si>
  <si>
    <t>h0962</t>
  </si>
  <si>
    <t>h2023-47-042</t>
  </si>
  <si>
    <t>沖縄市立美里中学校</t>
  </si>
  <si>
    <t>h0963</t>
  </si>
  <si>
    <t>h2023-47-046</t>
  </si>
  <si>
    <t>沖縄市立宮里中学校</t>
  </si>
  <si>
    <t>h0964</t>
  </si>
  <si>
    <t>h2023-47-049</t>
  </si>
  <si>
    <t>うるま市立宮森小学校</t>
  </si>
  <si>
    <t>h0965</t>
  </si>
  <si>
    <t>h2023-47-051</t>
  </si>
  <si>
    <t>那覇市立曙小学校</t>
  </si>
  <si>
    <t>比嘉祥人</t>
  </si>
  <si>
    <t>h0966</t>
  </si>
  <si>
    <t>h2023-47-052</t>
  </si>
  <si>
    <t>糸満市立高嶺小学校</t>
  </si>
  <si>
    <t>h0967</t>
  </si>
  <si>
    <t>h2023-47-053</t>
  </si>
  <si>
    <t>浦添市立浦城小学校</t>
  </si>
  <si>
    <t>h0968</t>
  </si>
  <si>
    <t>h2023-47-054</t>
  </si>
  <si>
    <t>那覇市立さつき小学校</t>
  </si>
  <si>
    <t>比嘉誠実</t>
  </si>
  <si>
    <t>h0969</t>
  </si>
  <si>
    <t>h2023-47-055</t>
  </si>
  <si>
    <t>浦添市立牧港小学校</t>
  </si>
  <si>
    <t>h0970</t>
  </si>
  <si>
    <t>h2023-47-056</t>
  </si>
  <si>
    <t>那覇市立安謝小学校</t>
  </si>
  <si>
    <t>h0971</t>
  </si>
  <si>
    <t>h2023-47-057</t>
  </si>
  <si>
    <t>浦添市立沢岻小学校</t>
  </si>
  <si>
    <t>h0972</t>
  </si>
  <si>
    <t>h2023-47-058</t>
  </si>
  <si>
    <t>浦添市立当山小学校</t>
  </si>
  <si>
    <t>飛田あゆり</t>
  </si>
  <si>
    <t>h0973</t>
  </si>
  <si>
    <t>h2023-47-059</t>
  </si>
  <si>
    <t>石垣市立平真小学校</t>
  </si>
  <si>
    <t>飛田あゆ梨</t>
  </si>
  <si>
    <t>h0974</t>
  </si>
  <si>
    <t>h2023-47-062</t>
  </si>
  <si>
    <t>八重瀬町立具志頭小学校</t>
  </si>
  <si>
    <t>h0975</t>
  </si>
  <si>
    <t>h2023-47-063</t>
  </si>
  <si>
    <t>浦添市立前田小学校</t>
  </si>
  <si>
    <t>北島佳奈</t>
  </si>
  <si>
    <t>h0976</t>
  </si>
  <si>
    <t>h2023-47-064</t>
  </si>
  <si>
    <t>浦添市立宮城小学校</t>
  </si>
  <si>
    <t>h0977</t>
  </si>
  <si>
    <t>h2023-47-065</t>
  </si>
  <si>
    <t>沖縄県立島尻特別支援学校</t>
  </si>
  <si>
    <t>本橋健志</t>
  </si>
  <si>
    <t>h0978</t>
  </si>
  <si>
    <t>h2023-47-066</t>
  </si>
  <si>
    <t>名護市立名護中学校</t>
  </si>
  <si>
    <t>國末　貞仁</t>
  </si>
  <si>
    <t>h0979</t>
  </si>
  <si>
    <t>h2023-47-067</t>
  </si>
  <si>
    <t>名護市立屋部小学校</t>
  </si>
  <si>
    <t>h0980</t>
  </si>
  <si>
    <t>h2023-47-068</t>
  </si>
  <si>
    <t>沖縄市立山内小学校</t>
  </si>
  <si>
    <t>與那嶺　圭一</t>
  </si>
  <si>
    <t>h0981</t>
  </si>
  <si>
    <t>h2023-47-069</t>
  </si>
  <si>
    <t>西原町立西原東小学校</t>
  </si>
  <si>
    <t>h0982</t>
  </si>
  <si>
    <t>h2023-47-070</t>
  </si>
  <si>
    <t>沖縄市立美東小学校</t>
  </si>
  <si>
    <t>h0983</t>
  </si>
  <si>
    <t>h2023-47-071</t>
  </si>
  <si>
    <t>沖縄市立コザ中学校</t>
  </si>
  <si>
    <t>h0984</t>
  </si>
  <si>
    <t>h2023-47-072</t>
  </si>
  <si>
    <t>嘉手納町立嘉手納小学校</t>
  </si>
  <si>
    <t>h0985</t>
  </si>
  <si>
    <t>h2023-47-073</t>
  </si>
  <si>
    <t>うるま市立勝連小学校</t>
  </si>
  <si>
    <t>h0986</t>
  </si>
  <si>
    <t>h2023-47-074</t>
  </si>
  <si>
    <t>沖縄市立比屋根小学校</t>
  </si>
  <si>
    <t>h0987</t>
  </si>
  <si>
    <t>h2023-48-001</t>
  </si>
  <si>
    <t>48</t>
  </si>
  <si>
    <t>札幌市立藤野小学校</t>
  </si>
  <si>
    <t>h0988</t>
  </si>
  <si>
    <t>h2023-48-003</t>
  </si>
  <si>
    <t>札幌市立西岡南小学校</t>
  </si>
  <si>
    <t>出町 芽生</t>
  </si>
  <si>
    <t>h0989</t>
  </si>
  <si>
    <t>h2023-48-004</t>
  </si>
  <si>
    <t>札幌市立百合が原小学校</t>
  </si>
  <si>
    <t>h0990</t>
  </si>
  <si>
    <t>h2023-48-005</t>
  </si>
  <si>
    <t>札幌市立清田中学校</t>
  </si>
  <si>
    <t>h0991</t>
  </si>
  <si>
    <t>h2023-48-006</t>
  </si>
  <si>
    <t>札幌市立二条小学校</t>
  </si>
  <si>
    <t>h0992</t>
  </si>
  <si>
    <t>h2023-48-007</t>
  </si>
  <si>
    <t>札幌市立共栄小学校</t>
  </si>
  <si>
    <t>h0993</t>
  </si>
  <si>
    <t>h2023-48-008</t>
  </si>
  <si>
    <t>札幌市立あやめ野小学校</t>
  </si>
  <si>
    <t>森　里子</t>
  </si>
  <si>
    <t>h0994</t>
  </si>
  <si>
    <t>h2023-48-009</t>
  </si>
  <si>
    <t>札幌市立駒岡小学校</t>
  </si>
  <si>
    <t>中村　裕</t>
  </si>
  <si>
    <t>h0995</t>
  </si>
  <si>
    <t>h2023-49-001</t>
  </si>
  <si>
    <t>49</t>
  </si>
  <si>
    <t>仙台市立岡田小学校</t>
  </si>
  <si>
    <t>高橋　勅雄</t>
  </si>
  <si>
    <t>h0996</t>
  </si>
  <si>
    <t>h2023-50-001</t>
  </si>
  <si>
    <t>50</t>
  </si>
  <si>
    <t>さいたま市立東宮下小学校</t>
  </si>
  <si>
    <t>h0997</t>
  </si>
  <si>
    <t>h2023-50-002</t>
  </si>
  <si>
    <t>さいたま市立指扇小学校</t>
  </si>
  <si>
    <t>h0998</t>
  </si>
  <si>
    <t>h2023-50-003</t>
  </si>
  <si>
    <t>さいたま市立野田小学校</t>
  </si>
  <si>
    <t>h0999</t>
  </si>
  <si>
    <t>h2023-50-004</t>
  </si>
  <si>
    <t>さいたま市立上落合小学校</t>
  </si>
  <si>
    <t>h1000</t>
  </si>
  <si>
    <t>h2023-50-005</t>
  </si>
  <si>
    <t>さいたま市立新開小学校</t>
  </si>
  <si>
    <t>h1001</t>
  </si>
  <si>
    <t>h2023-51-002</t>
  </si>
  <si>
    <t>51</t>
  </si>
  <si>
    <t>千葉市立高洲小学校</t>
  </si>
  <si>
    <t>h1002</t>
  </si>
  <si>
    <t>h2023-52-002</t>
  </si>
  <si>
    <t>52</t>
  </si>
  <si>
    <t>横浜市立三ツ沢小学校</t>
  </si>
  <si>
    <t>安倍久惠</t>
  </si>
  <si>
    <t>h1003</t>
  </si>
  <si>
    <t>h2023-52-003</t>
  </si>
  <si>
    <t>横浜市立菊名小学校</t>
  </si>
  <si>
    <t>h1004</t>
  </si>
  <si>
    <t>h2023-52-004</t>
  </si>
  <si>
    <t>横浜市立権太坂小学校</t>
  </si>
  <si>
    <t>永野　徹子</t>
  </si>
  <si>
    <t>C　版画</t>
  </si>
  <si>
    <t>h1005</t>
  </si>
  <si>
    <t>h2023-52-005</t>
  </si>
  <si>
    <t>横浜市立もえぎ野中学校</t>
  </si>
  <si>
    <t>h1006</t>
  </si>
  <si>
    <t>h2023-52-006</t>
  </si>
  <si>
    <t>横浜市立桂小学校</t>
  </si>
  <si>
    <t>加藤　有沙</t>
  </si>
  <si>
    <t>h1007</t>
  </si>
  <si>
    <t>h2023-52-008</t>
  </si>
  <si>
    <t>横浜市立日野小学校</t>
  </si>
  <si>
    <t>笠原　勝代</t>
  </si>
  <si>
    <t>h1008</t>
  </si>
  <si>
    <t>h2023-52-009</t>
  </si>
  <si>
    <t>横浜市立永田小学校</t>
  </si>
  <si>
    <t>h1009</t>
  </si>
  <si>
    <t>h2023-52-010</t>
  </si>
  <si>
    <t>横浜市立井土ケ谷小学校</t>
  </si>
  <si>
    <t>h1010</t>
  </si>
  <si>
    <t>h2023-52-011</t>
  </si>
  <si>
    <t>横浜市立根岸小学校</t>
  </si>
  <si>
    <t>h1011</t>
  </si>
  <si>
    <t>h2023-52-013</t>
  </si>
  <si>
    <t>横浜市立上郷小学校</t>
  </si>
  <si>
    <t>宮原健一郎</t>
  </si>
  <si>
    <t>h1012</t>
  </si>
  <si>
    <t>h2023-52-016</t>
  </si>
  <si>
    <t>横浜市立南瀬谷小学校</t>
  </si>
  <si>
    <t>金子　満里</t>
  </si>
  <si>
    <t>h1013</t>
  </si>
  <si>
    <t>h2023-52-017</t>
  </si>
  <si>
    <t>横浜市立都田小学校</t>
  </si>
  <si>
    <t>h1014</t>
  </si>
  <si>
    <t>h2023-52-018</t>
  </si>
  <si>
    <t>横浜市立藤の木小学校</t>
  </si>
  <si>
    <t>h1015</t>
  </si>
  <si>
    <t>h2023-52-020</t>
  </si>
  <si>
    <t>横浜市立日下小学校</t>
  </si>
  <si>
    <t>h1016</t>
  </si>
  <si>
    <t>h2023-52-026</t>
  </si>
  <si>
    <t>横浜市立川和東小学校</t>
  </si>
  <si>
    <t>三橋　香</t>
  </si>
  <si>
    <t>h1017</t>
  </si>
  <si>
    <t>h2023-52-027</t>
  </si>
  <si>
    <t>横浜市立浜小学校</t>
  </si>
  <si>
    <t>三橋 香</t>
  </si>
  <si>
    <t>h1018</t>
  </si>
  <si>
    <t>h2023-52-028</t>
  </si>
  <si>
    <t>横浜市立鳥が丘小学校</t>
  </si>
  <si>
    <t>h1019</t>
  </si>
  <si>
    <t>h2023-52-029</t>
  </si>
  <si>
    <t>横浜市立西寺尾第二小学校</t>
  </si>
  <si>
    <t>h1020</t>
  </si>
  <si>
    <t>h2023-52-030</t>
  </si>
  <si>
    <t>横浜市立港北小学校</t>
  </si>
  <si>
    <t>寺田まり</t>
  </si>
  <si>
    <t>h1021</t>
  </si>
  <si>
    <t>h2023-52-033</t>
  </si>
  <si>
    <t>横浜市立倉田小学校</t>
  </si>
  <si>
    <t>城田 有子</t>
  </si>
  <si>
    <t>h1022</t>
  </si>
  <si>
    <t>h2023-52-035</t>
  </si>
  <si>
    <t>横浜市立青葉台中学校</t>
  </si>
  <si>
    <t>川畑　順子</t>
  </si>
  <si>
    <t>h1023</t>
  </si>
  <si>
    <t>h2023-52-036</t>
  </si>
  <si>
    <t>横浜市立みなとみらい本町小学校</t>
  </si>
  <si>
    <t>大蔵　教義</t>
  </si>
  <si>
    <t>h1024</t>
  </si>
  <si>
    <t>h2023-52-038</t>
  </si>
  <si>
    <t>横浜市立篠原中学校</t>
  </si>
  <si>
    <t>h1025</t>
  </si>
  <si>
    <t>h2023-52-039</t>
  </si>
  <si>
    <t>横浜市立市ヶ尾中学校</t>
  </si>
  <si>
    <t>h1026</t>
  </si>
  <si>
    <t>h2023-52-040</t>
  </si>
  <si>
    <t>横浜市立桜岡小学校</t>
  </si>
  <si>
    <t>樋口文子</t>
  </si>
  <si>
    <t>h1027</t>
  </si>
  <si>
    <t>h2023-52-042</t>
  </si>
  <si>
    <t>横浜市立中丸小学校</t>
  </si>
  <si>
    <t>浜野与志男</t>
  </si>
  <si>
    <t>H　音楽劇（オペラ）</t>
  </si>
  <si>
    <t>h1028</t>
  </si>
  <si>
    <t>h2023-52-043</t>
  </si>
  <si>
    <t>横浜市立新吉田小学校</t>
  </si>
  <si>
    <t>網野　久江</t>
  </si>
  <si>
    <t>h1029</t>
  </si>
  <si>
    <t>h2023-52-044</t>
  </si>
  <si>
    <t>横浜市立新石川小学校</t>
  </si>
  <si>
    <t>h1030</t>
  </si>
  <si>
    <t>h2023-52-045</t>
  </si>
  <si>
    <t>横浜市立荏田東第一小学校</t>
  </si>
  <si>
    <t>柳瀬洋</t>
  </si>
  <si>
    <t>h1031</t>
  </si>
  <si>
    <t>h2023-52-046</t>
  </si>
  <si>
    <t>横浜市立本郷小学校</t>
  </si>
  <si>
    <t>櫻田　素子</t>
  </si>
  <si>
    <t>h1032</t>
  </si>
  <si>
    <t>h2023-52-047</t>
  </si>
  <si>
    <t>横浜市立恩田小学校</t>
  </si>
  <si>
    <t>齋藤　綾乃</t>
  </si>
  <si>
    <t>h1033</t>
  </si>
  <si>
    <t>h2023-52-048</t>
    <phoneticPr fontId="19"/>
  </si>
  <si>
    <t>横浜市立港南台第一小学校</t>
  </si>
  <si>
    <t>岡保　文子</t>
  </si>
  <si>
    <t>h1034</t>
  </si>
  <si>
    <t>h2023-53-001</t>
  </si>
  <si>
    <t>53</t>
  </si>
  <si>
    <t>川崎市立犬蔵小学校</t>
  </si>
  <si>
    <t>海野幹雄</t>
  </si>
  <si>
    <t>h1035</t>
  </si>
  <si>
    <t>h2023-53-002</t>
  </si>
  <si>
    <t>川崎市立田島小学校</t>
  </si>
  <si>
    <t>吉川　由里子</t>
  </si>
  <si>
    <t>h1036</t>
  </si>
  <si>
    <t>h2023-53-003</t>
  </si>
  <si>
    <t>川崎市立中央支援学校(高等部分教室)</t>
  </si>
  <si>
    <t>高橋　春花</t>
  </si>
  <si>
    <t>h1037</t>
  </si>
  <si>
    <t>h2023-53-004</t>
  </si>
  <si>
    <t>川崎市立東菅小学校</t>
  </si>
  <si>
    <t>h1038</t>
  </si>
  <si>
    <t>h2023-53-005</t>
  </si>
  <si>
    <t>川崎市立小杉小学校</t>
  </si>
  <si>
    <t>大久保　惠</t>
  </si>
  <si>
    <t>h1039</t>
  </si>
  <si>
    <t>h2023-53-006</t>
  </si>
  <si>
    <t>川崎市立東住吉小学校</t>
  </si>
  <si>
    <t>田口　秀澄</t>
  </si>
  <si>
    <t>h1040</t>
  </si>
  <si>
    <t>h2023-53-008</t>
  </si>
  <si>
    <t>川崎市立柿生小学校</t>
  </si>
  <si>
    <t>h1041</t>
  </si>
  <si>
    <t>h2023-53-009</t>
  </si>
  <si>
    <t>川崎市立虹ヶ丘小学校</t>
  </si>
  <si>
    <t>h1042</t>
  </si>
  <si>
    <t>h2023-53-010</t>
  </si>
  <si>
    <t>川崎市立西御幸小学校</t>
  </si>
  <si>
    <t>齋藤　美音子</t>
  </si>
  <si>
    <t>h1043</t>
  </si>
  <si>
    <t>h2023-55-001</t>
  </si>
  <si>
    <t>55</t>
  </si>
  <si>
    <t>新潟市立岡方第二小学校</t>
  </si>
  <si>
    <t>山田　勇気</t>
  </si>
  <si>
    <t>h1044</t>
  </si>
  <si>
    <t>h2023-55-002</t>
  </si>
  <si>
    <t>新潟市立根岸小学校</t>
  </si>
  <si>
    <t>h1045</t>
  </si>
  <si>
    <t>h2023-55-004</t>
  </si>
  <si>
    <t>新潟市立下山小学校</t>
  </si>
  <si>
    <t>h1046</t>
  </si>
  <si>
    <t>h2023-55-005</t>
  </si>
  <si>
    <t>新潟市立濁川小学校</t>
  </si>
  <si>
    <t>h1047</t>
  </si>
  <si>
    <t>h2023-56-003</t>
  </si>
  <si>
    <t>56</t>
  </si>
  <si>
    <t>静岡市立千代田東小学校</t>
  </si>
  <si>
    <t>海野　智子</t>
  </si>
  <si>
    <t>h1048</t>
  </si>
  <si>
    <t>h2023-57-001</t>
  </si>
  <si>
    <t>57</t>
  </si>
  <si>
    <t>浜松市立丸塚中学校</t>
  </si>
  <si>
    <t>h1049</t>
  </si>
  <si>
    <t>h2023-58-002</t>
  </si>
  <si>
    <t>58</t>
  </si>
  <si>
    <t>名古屋市立植田東小学校</t>
  </si>
  <si>
    <t>山本千愛</t>
  </si>
  <si>
    <t>h1050</t>
  </si>
  <si>
    <t>h2023-59-001</t>
  </si>
  <si>
    <t>59</t>
  </si>
  <si>
    <t>京都市立松尾小学校</t>
  </si>
  <si>
    <t>岡本司</t>
  </si>
  <si>
    <t>h1051</t>
  </si>
  <si>
    <t>h2023-59-003</t>
  </si>
  <si>
    <t>京都市立音羽川小学校</t>
  </si>
  <si>
    <t>h1052</t>
  </si>
  <si>
    <t>h2023-59-004</t>
  </si>
  <si>
    <t>京都市立下京中学校</t>
  </si>
  <si>
    <t>元林伸雄</t>
  </si>
  <si>
    <t>h1053</t>
  </si>
  <si>
    <t>h2023-59-005</t>
  </si>
  <si>
    <t>京都市立宕陰小中学校</t>
  </si>
  <si>
    <t>黒坂周吾</t>
  </si>
  <si>
    <t>h1054</t>
  </si>
  <si>
    <t>h2023-59-006</t>
  </si>
  <si>
    <t>京都市立京都京北小中学校</t>
    <rPh sb="4" eb="6">
      <t>キョウト</t>
    </rPh>
    <phoneticPr fontId="3"/>
  </si>
  <si>
    <t>黒木陽子</t>
  </si>
  <si>
    <t>h1055</t>
  </si>
  <si>
    <t>h2023-59-007</t>
  </si>
  <si>
    <t>京都市立葵小学校</t>
  </si>
  <si>
    <t>h1056</t>
  </si>
  <si>
    <t>h2023-59-012</t>
  </si>
  <si>
    <t>京都市立嵐山小学校</t>
  </si>
  <si>
    <t>h1057</t>
  </si>
  <si>
    <t>h2023-59-013</t>
  </si>
  <si>
    <t>京都市立桂川小学校</t>
  </si>
  <si>
    <t>h1058</t>
  </si>
  <si>
    <t>h2023-59-015</t>
  </si>
  <si>
    <t>京都市立柊野小学校</t>
  </si>
  <si>
    <t>h1059</t>
  </si>
  <si>
    <t>h2023-59-016</t>
  </si>
  <si>
    <t>京都市立太秦中学校</t>
  </si>
  <si>
    <t>h1060</t>
  </si>
  <si>
    <t>h2023-59-020</t>
  </si>
  <si>
    <t>京都市立西大路小学校</t>
  </si>
  <si>
    <t>三好　嘉一</t>
  </si>
  <si>
    <t>h1061</t>
  </si>
  <si>
    <t>h2023-59-021</t>
  </si>
  <si>
    <t>京都市立竹田小学校</t>
  </si>
  <si>
    <t>h1062</t>
  </si>
  <si>
    <t>h2023-59-022</t>
  </si>
  <si>
    <t>京都市立北醍醐小学校</t>
  </si>
  <si>
    <t>h1063</t>
  </si>
  <si>
    <t>h2023-59-023</t>
  </si>
  <si>
    <t>京都市立西野小学校</t>
  </si>
  <si>
    <t>h1064</t>
  </si>
  <si>
    <t>h2023-59-024</t>
  </si>
  <si>
    <t>京都市立陵ヶ岡小学校</t>
  </si>
  <si>
    <t>h1065</t>
  </si>
  <si>
    <t>h2023-59-026</t>
  </si>
  <si>
    <t>京都市立向島東中学校</t>
  </si>
  <si>
    <t>h1066</t>
  </si>
  <si>
    <t>h2023-59-027</t>
  </si>
  <si>
    <t>小森　永李加</t>
  </si>
  <si>
    <t>h1067</t>
  </si>
  <si>
    <t>h2023-59-028</t>
  </si>
  <si>
    <t>京都市立凌風小学校</t>
  </si>
  <si>
    <t>松岡咲子</t>
  </si>
  <si>
    <t>h1068</t>
  </si>
  <si>
    <t>h2023-59-029</t>
  </si>
  <si>
    <t>京都市立唐橋小学校</t>
  </si>
  <si>
    <t>倉橋　義雄</t>
  </si>
  <si>
    <t>h1069</t>
  </si>
  <si>
    <t>h2023-59-034</t>
  </si>
  <si>
    <t>京都市立嘉楽中学校</t>
  </si>
  <si>
    <t>渡邉和代</t>
  </si>
  <si>
    <t>h1070</t>
  </si>
  <si>
    <t>h2023-59-037</t>
  </si>
  <si>
    <t>本池　祥子</t>
  </si>
  <si>
    <t>h1071</t>
  </si>
  <si>
    <t>h2023-59-038</t>
  </si>
  <si>
    <t>京都市立鳳徳小学校</t>
  </si>
  <si>
    <t>茂山　正邦</t>
  </si>
  <si>
    <t>h1072</t>
  </si>
  <si>
    <t>h2023-59-039</t>
  </si>
  <si>
    <t>京都市立京極小学校</t>
  </si>
  <si>
    <t>h1073</t>
  </si>
  <si>
    <t>h2023-59-040</t>
  </si>
  <si>
    <t>京都市立修学院第二小学校</t>
  </si>
  <si>
    <t>茂山千五郎　（茂山正邦）</t>
  </si>
  <si>
    <t>h1074</t>
  </si>
  <si>
    <t>h2023-60-002</t>
  </si>
  <si>
    <t>60</t>
  </si>
  <si>
    <t>大阪市立鶴見橋中学校</t>
    <phoneticPr fontId="3"/>
  </si>
  <si>
    <t>h1075</t>
  </si>
  <si>
    <t>h2023-60-003</t>
  </si>
  <si>
    <t>大阪市立長橋小学校</t>
  </si>
  <si>
    <t>旅費：h2023-60-002大阪市立鶴見橋中学校と連続行程の為規定額超過を承認済。</t>
    <rPh sb="0" eb="2">
      <t>リョヒ</t>
    </rPh>
    <rPh sb="26" eb="30">
      <t>レンゾクコウテイ</t>
    </rPh>
    <rPh sb="31" eb="32">
      <t>タメ</t>
    </rPh>
    <rPh sb="32" eb="34">
      <t>キテイ</t>
    </rPh>
    <rPh sb="34" eb="35">
      <t>ガク</t>
    </rPh>
    <phoneticPr fontId="3"/>
  </si>
  <si>
    <t>h1076</t>
  </si>
  <si>
    <t>h2023-60-009</t>
  </si>
  <si>
    <t>大阪市立菅原小学校</t>
  </si>
  <si>
    <t>寺澤幸祐</t>
  </si>
  <si>
    <t>h1077</t>
  </si>
  <si>
    <t>h2023-60-011</t>
  </si>
  <si>
    <t>大阪市立喜連西小学校</t>
  </si>
  <si>
    <t>h1078</t>
  </si>
  <si>
    <t>h2023-60-012</t>
  </si>
  <si>
    <t>大阪市立生魂小学校</t>
  </si>
  <si>
    <t>中田　弘美</t>
  </si>
  <si>
    <t>h1079</t>
  </si>
  <si>
    <t>h2023-60-017</t>
  </si>
  <si>
    <t>大阪市立難波中学校</t>
  </si>
  <si>
    <t>h1080</t>
  </si>
  <si>
    <t>h2023-60-018</t>
  </si>
  <si>
    <t>大阪市立文の里中学校</t>
  </si>
  <si>
    <t>h1081</t>
  </si>
  <si>
    <t>h2023-60-019</t>
  </si>
  <si>
    <t>大阪市立長居小学校</t>
  </si>
  <si>
    <t>h1082</t>
  </si>
  <si>
    <t>h2023-61-001</t>
  </si>
  <si>
    <t>61</t>
  </si>
  <si>
    <t>堺市立登美丘中学校</t>
  </si>
  <si>
    <t>玉村　徹</t>
  </si>
  <si>
    <t>h1083</t>
  </si>
  <si>
    <t>h2023-61-002</t>
  </si>
  <si>
    <t>堺市立三原台中学校</t>
  </si>
  <si>
    <t>溝端　一惠</t>
  </si>
  <si>
    <t>h1084</t>
  </si>
  <si>
    <t>h2023-62-001</t>
  </si>
  <si>
    <t>62</t>
  </si>
  <si>
    <t>神戸市立甲緑小学校</t>
  </si>
  <si>
    <t>h1085</t>
  </si>
  <si>
    <t>h2023-62-002</t>
  </si>
  <si>
    <t>神戸市立魚崎小学校</t>
  </si>
  <si>
    <t>h1086</t>
  </si>
  <si>
    <t>h2023-62-003</t>
  </si>
  <si>
    <t>神戸市立枝吉小学校</t>
  </si>
  <si>
    <t>松村　公彦</t>
  </si>
  <si>
    <t>h1087</t>
  </si>
  <si>
    <t>h2023-62-005</t>
  </si>
  <si>
    <t>神戸市立有野北中学校</t>
  </si>
  <si>
    <t>豊永麻子</t>
  </si>
  <si>
    <t>h1088</t>
  </si>
  <si>
    <t>h2023-63-002</t>
  </si>
  <si>
    <t>63</t>
  </si>
  <si>
    <t>岡山市立甲浦小学校</t>
  </si>
  <si>
    <t>h1089</t>
  </si>
  <si>
    <t>h2023-63-005</t>
  </si>
  <si>
    <t>岡山市立芳田中学校</t>
  </si>
  <si>
    <t>h1090</t>
  </si>
  <si>
    <t>h2023-64-001</t>
  </si>
  <si>
    <t>64</t>
  </si>
  <si>
    <t>広島市立原南小学校</t>
  </si>
  <si>
    <t>光原　大樹</t>
  </si>
  <si>
    <t>h1091</t>
  </si>
  <si>
    <t>h2023-64-002</t>
  </si>
  <si>
    <t>広島市立五日市中央小学校</t>
  </si>
  <si>
    <t>今福　優</t>
  </si>
  <si>
    <t>h1092</t>
  </si>
  <si>
    <t>h2023-64-003</t>
  </si>
  <si>
    <t>広島市立鈴張小学校</t>
  </si>
  <si>
    <t>根石照久</t>
  </si>
  <si>
    <t>h1093</t>
  </si>
  <si>
    <t>h2023-64-004</t>
  </si>
  <si>
    <t>広島市立石内小学校</t>
  </si>
  <si>
    <t>松田　早智子</t>
  </si>
  <si>
    <t>h1094</t>
  </si>
  <si>
    <t>h2023-64-005</t>
  </si>
  <si>
    <t>広島市立吉島小学校</t>
  </si>
  <si>
    <t>上垣内さおり</t>
  </si>
  <si>
    <t>h1095</t>
  </si>
  <si>
    <t>h2023-64-008</t>
  </si>
  <si>
    <t>池田朋子</t>
  </si>
  <si>
    <t>h1096</t>
  </si>
  <si>
    <t>h2023-64-009</t>
  </si>
  <si>
    <t>広島市立山本小学校</t>
  </si>
  <si>
    <t>貞光智宣</t>
  </si>
  <si>
    <t>h1097</t>
  </si>
  <si>
    <t>h2023-64-011</t>
  </si>
  <si>
    <t>藤田　亮</t>
  </si>
  <si>
    <t>h1098</t>
  </si>
  <si>
    <t>h2023-65-001</t>
  </si>
  <si>
    <t>65</t>
  </si>
  <si>
    <t>北九州市立中島小学校</t>
  </si>
  <si>
    <t>h1099</t>
  </si>
  <si>
    <t>h2023-65-002</t>
  </si>
  <si>
    <t>北九州市立貴船小学校</t>
  </si>
  <si>
    <t>h1100</t>
  </si>
  <si>
    <t>h2023-65-003</t>
  </si>
  <si>
    <t>北九州市立白銀中学校</t>
  </si>
  <si>
    <t>h1101</t>
  </si>
  <si>
    <t>h2023-65-005</t>
  </si>
  <si>
    <t>北九州市立大里東小学校</t>
  </si>
  <si>
    <t>h1102</t>
  </si>
  <si>
    <t>h2023-65-006</t>
  </si>
  <si>
    <t>北九州市立赤坂小学校</t>
  </si>
  <si>
    <t>東島　啓子</t>
  </si>
  <si>
    <t>h1103</t>
  </si>
  <si>
    <t>h2023-66-001</t>
  </si>
  <si>
    <t>66</t>
  </si>
  <si>
    <t>福岡市立西戸崎小学校</t>
  </si>
  <si>
    <t>岩下　愛</t>
  </si>
  <si>
    <t>h1104</t>
  </si>
  <si>
    <t>h2023-66-003</t>
  </si>
  <si>
    <t>福岡市立香陵小学校</t>
  </si>
  <si>
    <t>h1105</t>
  </si>
  <si>
    <t>h2023-66-005</t>
  </si>
  <si>
    <t>福岡市立小笹小学校</t>
  </si>
  <si>
    <t>h1106</t>
  </si>
  <si>
    <t>h2023-66-007</t>
  </si>
  <si>
    <t>福岡市立八田小学校</t>
  </si>
  <si>
    <t>太田垣 悠</t>
  </si>
  <si>
    <t>h1107</t>
  </si>
  <si>
    <t>h2023-67-001</t>
  </si>
  <si>
    <t>67</t>
  </si>
  <si>
    <t>熊本市立菱形小学校</t>
  </si>
  <si>
    <t>平島智幸</t>
  </si>
  <si>
    <t>検索値</t>
    <rPh sb="0" eb="3">
      <t>ケンサクチ</t>
    </rPh>
    <phoneticPr fontId="3"/>
  </si>
  <si>
    <t>h2023-01-001_苫小牧市立沼ノ端小学校</t>
  </si>
  <si>
    <t>h2023-01-003_栗山町立栗山中学校</t>
  </si>
  <si>
    <t>h2023-01-005_栗山町立栗山小学校</t>
  </si>
  <si>
    <t>h2023-01-006_滝川市立開西中学校</t>
  </si>
  <si>
    <t>h2023-01-007_滝川市立江陵中学校</t>
  </si>
  <si>
    <t>h2023-01-008_滝川市立明苑中学校</t>
  </si>
  <si>
    <t>h2023-01-010_滝川市立滝川第二小学校</t>
  </si>
  <si>
    <t>h2023-01-011_滝川市立滝川第三小学校</t>
  </si>
  <si>
    <t>h2023-01-015_小樽市立銭函中学校</t>
  </si>
  <si>
    <t>h2023-01-016_小樽市立長橋中学校</t>
  </si>
  <si>
    <t>h2023-01-017_小樽市立北陵中学校</t>
  </si>
  <si>
    <t>h2023-01-019_富良野市立扇山小学校</t>
  </si>
  <si>
    <t>h2023-01-020_函館市立赤川中学校</t>
  </si>
  <si>
    <t>h2023-01-024_斜里町立斜里小学校</t>
  </si>
  <si>
    <t>h2023-01-025_斜里町立朝日小学校</t>
  </si>
  <si>
    <t>h2023-01-026_斜里町立知床ウトロ学校</t>
  </si>
  <si>
    <t>h2023-01-031_千歳市立緑小学校</t>
  </si>
  <si>
    <t>h2023-01-032_千歳市立泉沢小学校</t>
  </si>
  <si>
    <t>h2023-01-033_千歳市立みどり台小学校</t>
  </si>
  <si>
    <t>h2023-01-035_北広島市立大曲中学校</t>
  </si>
  <si>
    <t>h2023-01-036_北広島市立大曲小学校</t>
  </si>
  <si>
    <t>h2023-01-037_北広島市立大曲東小学校</t>
  </si>
  <si>
    <t>h2023-01-038_函館市立北昭和小学校</t>
  </si>
  <si>
    <t>h2023-01-061_稚内市立稚内南小学校</t>
  </si>
  <si>
    <t>h2023-01-069_帯広市立緑丘小学校</t>
  </si>
  <si>
    <t>h2023-01-073_北海道千歳高等支援学校</t>
  </si>
  <si>
    <t>h2023-01-074_富良野市立富良野小学校</t>
  </si>
  <si>
    <t>h2023-01-076_北海道札幌東高等学校</t>
  </si>
  <si>
    <t>h2023-01-077_東川町立東川小学校</t>
  </si>
  <si>
    <t>h2023-01-080_遺愛女子中学校</t>
  </si>
  <si>
    <t>h2023-01-081_遺愛女子高等学校</t>
  </si>
  <si>
    <t>h2023-01-082_森町立森小学校</t>
  </si>
  <si>
    <t>h2023-01-084_中富良野町立中富良野中学校</t>
  </si>
  <si>
    <t>h2023-01-085_室蘭市立室蘭西中学校</t>
  </si>
  <si>
    <t>h2023-01-087_弟子屈町立弟子屈小学校</t>
  </si>
  <si>
    <t>h2023-01-089_弟子屈町立弟子屈中学校</t>
  </si>
  <si>
    <t>h2023-01-090_根室市立光洋中学校</t>
  </si>
  <si>
    <t>h2023-01-091_根室市立成央小学校</t>
  </si>
  <si>
    <t>h2023-01-095_釧路町立遠矢小学校</t>
  </si>
  <si>
    <t>h2023-01-096_釧路市立武佐小学校</t>
  </si>
  <si>
    <t>h2023-01-102_北海道札幌厚別高等学校</t>
  </si>
  <si>
    <t>h2023-01-103_北星学園女子中学校</t>
  </si>
  <si>
    <t>h2023-01-105_東川町立東川第一小学校</t>
  </si>
  <si>
    <t>h2023-01-106_帯広市立大空学園義務教育学校</t>
  </si>
  <si>
    <t>h2023-01-107_千歳市立祝梅小学校</t>
  </si>
  <si>
    <t>h2023-01-108_北広島市立広葉中学校</t>
  </si>
  <si>
    <t>h2023-01-109_北広島市立双葉小学校</t>
  </si>
  <si>
    <t>h2023-01-112_深川市立深川中学校</t>
  </si>
  <si>
    <t>h2023-01-113_深川市立一已中学校</t>
  </si>
  <si>
    <t>h2023-01-114_深川市立深川小学校</t>
  </si>
  <si>
    <t>h2023-01-115_深川市立一已小学校</t>
  </si>
  <si>
    <t>h2023-01-117_深川市立北新小学校</t>
  </si>
  <si>
    <t>h2023-02-001_青森市立荒川中学校</t>
  </si>
  <si>
    <t>h2023-02-002_青森市立油川中学校</t>
  </si>
  <si>
    <t>h2023-02-003_青森市立三内中学校</t>
  </si>
  <si>
    <t>h2023-02-004_八戸市立鮫小学校</t>
  </si>
  <si>
    <t>h2023-02-005_八戸市立明治小学校</t>
  </si>
  <si>
    <t>h2023-02-006_八戸市立図南小学校</t>
  </si>
  <si>
    <t>h2023-02-007_八戸市立西園小学校</t>
  </si>
  <si>
    <t>h2023-02-014_青森県立大湊高等学校</t>
  </si>
  <si>
    <t>h2023-02-018_青森県立八戸東高等学校</t>
  </si>
  <si>
    <t>h2023-03-004_雫石町立雫石小学校</t>
  </si>
  <si>
    <t>h2023-03-005_雫石町立御所小学校</t>
  </si>
  <si>
    <t>h2023-03-007_雫石町立西山小学校</t>
  </si>
  <si>
    <t>h2023-03-009_釜石市立双葉小学校</t>
  </si>
  <si>
    <t>h2023-03-010_釜石市立釜石小学校</t>
  </si>
  <si>
    <t>h2023-03-011_矢巾町立煙山小学校</t>
  </si>
  <si>
    <t>h2023-03-014_釜石市立甲子小学校</t>
  </si>
  <si>
    <t>h2023-03-017_八幡平市立松尾中学校</t>
  </si>
  <si>
    <t>h2023-03-020_岩手県立西和賀高等学校</t>
  </si>
  <si>
    <t>h2023-03-022_釜石市立釜石中学校</t>
  </si>
  <si>
    <t>h2023-04-001_東松島市立矢本東小学校</t>
  </si>
  <si>
    <t>h2023-04-002_塩竈市立第一小学校</t>
  </si>
  <si>
    <t>h2023-04-003_塩竈市立玉川中学校</t>
  </si>
  <si>
    <t>h2023-04-004_宮城県東松島高等学校</t>
  </si>
  <si>
    <t>h2023-04-005_多賀城市立多賀城小学校</t>
  </si>
  <si>
    <t>h2023-04-006_多賀城市立山王小学校</t>
  </si>
  <si>
    <t>h2023-04-007_塩竈市立月見ヶ丘小学校</t>
  </si>
  <si>
    <t>h2023-04-008_宮城県田尻さくら高等学校</t>
  </si>
  <si>
    <t>h2023-04-009_宮城県立支援学校小牛田高等学園</t>
  </si>
  <si>
    <t>h2023-04-011_宮城県岩出山高等学校</t>
  </si>
  <si>
    <t>h2023-04-013_宮城県田尻さくら高等学校</t>
  </si>
  <si>
    <t>h2023-04-014_塩竈市立第一中学校</t>
  </si>
  <si>
    <t>h2023-04-015_多賀城市立高崎中学校</t>
  </si>
  <si>
    <t>h2023-04-016_塩竈市立浦戸小学校</t>
  </si>
  <si>
    <t>h2023-04-017_宮城県仙台向山高等学校</t>
  </si>
  <si>
    <t>h2023-04-019_聖ウルスラ学院英智高等学校</t>
  </si>
  <si>
    <t>h2023-04-022_亘理町立亘理小学校</t>
  </si>
  <si>
    <t>h2023-04-023_亘理町立逢隈小学校</t>
  </si>
  <si>
    <t>h2023-05-001_横手市立横手南中学校</t>
  </si>
  <si>
    <t>h2023-05-003_大仙市立大曲中学校</t>
  </si>
  <si>
    <t>h2023-05-004_大仙市立大曲小学校</t>
  </si>
  <si>
    <t>h2023-05-005_大仙市立高梨小学校</t>
  </si>
  <si>
    <t>h2023-05-007_大仙市立中仙小学校</t>
  </si>
  <si>
    <t>h2023-05-009_大館市立山瀬小学校</t>
  </si>
  <si>
    <t>h2023-05-010_能代市立二ツ井中学校</t>
  </si>
  <si>
    <t>h2023-05-011_能代市立二ツ井小学校</t>
  </si>
  <si>
    <t>h2023-05-012_小坂町立小坂小学校</t>
  </si>
  <si>
    <t>h2023-05-013_小坂町立小坂中学校</t>
  </si>
  <si>
    <t>h2023-05-015_能代市立能代東中学校</t>
  </si>
  <si>
    <t>h2023-05-016_鹿角市立十和田小学校</t>
  </si>
  <si>
    <t>h2023-05-017_鹿角市立十和田中学校</t>
  </si>
  <si>
    <t>h2023-05-018_鹿角市立柴平小学校</t>
  </si>
  <si>
    <t>h2023-05-020_大館市立有浦小学校</t>
  </si>
  <si>
    <t>h2023-06-003_村山市立楯岡小学校</t>
  </si>
  <si>
    <t>h2023-06-005_大石田町立大石田小学校</t>
  </si>
  <si>
    <t>h2023-06-006_大石田町立大石田北小学校</t>
  </si>
  <si>
    <t>h2023-06-007_大石田町立大石田南小学校</t>
  </si>
  <si>
    <t>h2023-06-008_南陽市立宮内中学校</t>
  </si>
  <si>
    <t>h2023-07-004_いわき市立平第五小学校</t>
  </si>
  <si>
    <t>h2023-07-008_矢吹町立善郷小学校</t>
  </si>
  <si>
    <t>h2023-07-009_白河市立白河中央中学校</t>
  </si>
  <si>
    <t>h2023-07-010_郡山市立郡山第三中学校</t>
  </si>
  <si>
    <t>h2023-07-012_郡山市立小山田小学校</t>
  </si>
  <si>
    <t>h2023-07-013_郡山市立安子島小学校</t>
  </si>
  <si>
    <t>h2023-07-014_郡山市立橘小学校</t>
  </si>
  <si>
    <t>h2023-07-015_棚倉町立棚倉小学校</t>
  </si>
  <si>
    <t>h2023-07-017_郡山市立守山小学校</t>
  </si>
  <si>
    <t>h2023-07-018_郡山市立高瀬小学校</t>
  </si>
  <si>
    <t>h2023-07-020_郡山市立富田西小学校</t>
  </si>
  <si>
    <t>h2023-07-024_郡山市立芳賀小学校</t>
  </si>
  <si>
    <t>h2023-07-026_いわき市立平第二中学校</t>
  </si>
  <si>
    <t>h2023-07-028_いわき市立湯本第一中学校</t>
  </si>
  <si>
    <t>h2023-07-029_二本松市立油井小学校</t>
  </si>
  <si>
    <t>h2023-07-030_二本松市立二本松南小学校</t>
  </si>
  <si>
    <t>h2023-07-038_棚倉町立社川小学校</t>
  </si>
  <si>
    <t>h2023-07-040_三春町立岩江小学校</t>
  </si>
  <si>
    <t>h2023-07-042_福島県立磐城桜が丘高等学校</t>
  </si>
  <si>
    <t>h2023-07-043_福島県立いわき総合高等学校</t>
  </si>
  <si>
    <t>h2023-07-044_福島県立只見高等学校</t>
  </si>
  <si>
    <t>h2023-07-045_いわき市立中央台北小学校</t>
  </si>
  <si>
    <t>h2023-08-001_つくば市立吾妻中学校</t>
  </si>
  <si>
    <t>h2023-08-002_古河市立釈迦小学校</t>
  </si>
  <si>
    <t>h2023-08-003_笠間市立岩間第一小学校</t>
  </si>
  <si>
    <t>h2023-08-006_ひたちなか市立外野小学校</t>
  </si>
  <si>
    <t>h2023-08-007_つくばみらい市立富士見ヶ丘小学校</t>
  </si>
  <si>
    <t>h2023-08-008_水戸市立稲荷第二小学校</t>
  </si>
  <si>
    <t>h2023-08-009_ひたちなか市立高野小学校</t>
  </si>
  <si>
    <t>h2023-08-010_古河市立下大野小学校</t>
  </si>
  <si>
    <t>h2023-08-011_那珂市立菅谷小学校</t>
  </si>
  <si>
    <t>h2023-08-014_鹿嶋市立大同東小学校</t>
  </si>
  <si>
    <t>h2023-08-015_稲敷市立江戸崎小学校</t>
  </si>
  <si>
    <t>h2023-08-016_水戸市立笠原小学校</t>
  </si>
  <si>
    <t>h2023-08-019_城里町立石塚小学校</t>
  </si>
  <si>
    <t>h2023-08-020_笠間市立友部小学校</t>
  </si>
  <si>
    <t>h2023-08-021_つくばみらい市立谷和原小学校</t>
  </si>
  <si>
    <t>h2023-08-024_常陸太田市立金砂郷小学校</t>
  </si>
  <si>
    <t>h2023-08-025_那珂市立横堀小学校</t>
  </si>
  <si>
    <t>h2023-08-026_笠間市立笠間小学校</t>
  </si>
  <si>
    <t>h2023-08-028_水戸市立城東小学校</t>
  </si>
  <si>
    <t>h2023-08-029_ひたちなか市立那珂湊第三小学校</t>
  </si>
  <si>
    <t>h2023-08-031_ひたちなか市立市毛小学校</t>
  </si>
  <si>
    <t>h2023-08-034_水戸市立五軒小学校</t>
  </si>
  <si>
    <t>h2023-08-036_東海村立舟石川小学校</t>
  </si>
  <si>
    <t>h2023-08-037_水戸市立鯉淵小学校</t>
  </si>
  <si>
    <t>h2023-08-038_ひたちなか市立堀口小学校</t>
  </si>
  <si>
    <t>h2023-08-039_茨城大学教育学部附属小学校</t>
  </si>
  <si>
    <t>h2023-08-042_ひたちなか市立前渡小学校</t>
  </si>
  <si>
    <t>h2023-08-045_古河市立名崎小学校</t>
  </si>
  <si>
    <t>h2023-08-046_古河市立古河第四小学校</t>
  </si>
  <si>
    <t>h2023-08-047_坂東市立猿島中学校</t>
  </si>
  <si>
    <t>h2023-08-048_常総市立水海道西中学校</t>
  </si>
  <si>
    <t>h2023-08-049_稲敷市立あずま東小学校</t>
  </si>
  <si>
    <t>h2023-08-051_美浦村立木原小学校</t>
  </si>
  <si>
    <t>h2023-08-052_阿見町立阿見第一小学校</t>
  </si>
  <si>
    <t>h2023-08-053_日立市立田尻小学校</t>
  </si>
  <si>
    <t>h2023-08-054_那珂市立芳野小学校</t>
  </si>
  <si>
    <t>h2023-08-055_龍ヶ崎市立馴柴小学校</t>
  </si>
  <si>
    <t>h2023-08-056_河内町立かわち学園</t>
  </si>
  <si>
    <t>h2023-08-057_牛久市立牛久第二小学校</t>
  </si>
  <si>
    <t>h2023-08-058_取手市立藤代小学校</t>
  </si>
  <si>
    <t>h2023-08-061_古河市立駒込小学校</t>
  </si>
  <si>
    <t>h2023-08-062_牛久市立岡田小学校</t>
  </si>
  <si>
    <t>h2023-08-064_ひたちなか市立長堀小学校</t>
  </si>
  <si>
    <t>h2023-08-065_下妻市立総上小学校</t>
  </si>
  <si>
    <t>h2023-08-066_古河市立仁連小学校</t>
  </si>
  <si>
    <t>h2023-08-067_守谷市立郷州小学校</t>
  </si>
  <si>
    <t>h2023-08-071_日立市立塙山小学校</t>
  </si>
  <si>
    <t>h2023-08-072_八千代町立川西小学校</t>
  </si>
  <si>
    <t>h2023-08-073_阿見町立舟島小学校</t>
  </si>
  <si>
    <t>h2023-08-074_常総市立菅生小学校</t>
  </si>
  <si>
    <t>h2023-08-075_筑西市立下館小学校</t>
  </si>
  <si>
    <t>h2023-08-076_桜川市立雨引小学校</t>
  </si>
  <si>
    <t>h2023-08-077_常総市立三妻小学校</t>
  </si>
  <si>
    <t>h2023-08-078_坂東市立弓馬田小学校</t>
  </si>
  <si>
    <t>h2023-08-079_日立市立宮田小学校</t>
  </si>
  <si>
    <t>h2023-08-081_下妻市立上妻小学校</t>
  </si>
  <si>
    <t>h2023-08-083_筑西市立中小学校</t>
  </si>
  <si>
    <t>h2023-08-084_桜川市立岩瀬小学校</t>
  </si>
  <si>
    <t>h2023-08-085_境町立境小学校</t>
  </si>
  <si>
    <t>h2023-08-087_坂東市立生子菅小学校</t>
  </si>
  <si>
    <t>h2023-08-088_稲敷市立沼里小学校</t>
  </si>
  <si>
    <t>h2023-08-089_ひたちなか市立勝倉小学校</t>
  </si>
  <si>
    <t>h2023-08-090_神栖市立波崎小学校</t>
  </si>
  <si>
    <t>h2023-08-092_神栖市立軽野東小学校</t>
  </si>
  <si>
    <t>h2023-08-094_行方市立麻生小学校</t>
  </si>
  <si>
    <t>h2023-08-095_古河市立古河第一小学校</t>
  </si>
  <si>
    <t>h2023-08-096_古河市立古河第二小学校</t>
  </si>
  <si>
    <t>h2023-08-098_取手市立取手西小学校</t>
  </si>
  <si>
    <t>h2023-08-099_取手市立白山小学校</t>
  </si>
  <si>
    <t>h2023-08-100_潮来市立延方小学校</t>
  </si>
  <si>
    <t>h2023-08-102_坂東市立中川小学校</t>
  </si>
  <si>
    <t>h2023-08-105_日立市立大久保小学校</t>
  </si>
  <si>
    <t>h2023-08-106_つくば市立吾妻小学校</t>
  </si>
  <si>
    <t>h2023-08-108_水戸市立赤塚小学校</t>
  </si>
  <si>
    <t>h2023-08-109_水戸市立吉沢小学校</t>
  </si>
  <si>
    <t>h2023-08-110_守谷市立御所ケ丘小学校</t>
  </si>
  <si>
    <t>h2023-08-111_土浦市立都和小学校</t>
  </si>
  <si>
    <t>h2023-08-112_牛久市立牛久第三中学校</t>
  </si>
  <si>
    <t>h2023-08-116_古河市立諸川小学校</t>
  </si>
  <si>
    <t>h2023-08-117_水戸市立常磐小学校</t>
  </si>
  <si>
    <t>h2023-08-118_筑西市立大村小学校</t>
  </si>
  <si>
    <t>h2023-08-119_筑西市立上野小学校</t>
  </si>
  <si>
    <t>h2023-08-120_筑西市立長讃小学校</t>
  </si>
  <si>
    <t>h2023-08-121_筑西市立村田小学校</t>
  </si>
  <si>
    <t>h2023-08-122_筑西市立明野中学校</t>
  </si>
  <si>
    <t>h2023-08-123_筑西市立鳥羽小学校</t>
  </si>
  <si>
    <t>h2023-08-124_茨城県立水戸聾学校</t>
  </si>
  <si>
    <t>h2023-08-126_茨城県土浦市立乙戸小学校</t>
  </si>
  <si>
    <t>h2023-08-127_守谷市立大井沢小学校</t>
  </si>
  <si>
    <t>h2023-09-002_日光市立大沢小学校</t>
  </si>
  <si>
    <t>h2023-09-003_栃木市立大平南小学校</t>
  </si>
  <si>
    <t>h2023-09-004_日光市立大桑小学校</t>
  </si>
  <si>
    <t>h2023-09-007_栃木県立佐野高等学校附属中学校</t>
  </si>
  <si>
    <t>h2023-09-008_栃木市立大宮北小学校</t>
  </si>
  <si>
    <t>h2023-09-010_栃木市立吹上中学校</t>
  </si>
  <si>
    <t>h2023-09-014_栃木市立栃木南中学校</t>
  </si>
  <si>
    <t>h2023-09-019_栃木市立大平西小学校</t>
  </si>
  <si>
    <t>h2023-09-020_壬生町立壬生東小学校</t>
  </si>
  <si>
    <t>h2023-09-022_芳賀町立芳賀中学校</t>
  </si>
  <si>
    <t>h2023-09-023_小山市立東城南小学校</t>
  </si>
  <si>
    <t>h2023-09-024_下野市立緑小学校</t>
  </si>
  <si>
    <t>h2023-09-027_さくら市立氏家小学校</t>
  </si>
  <si>
    <t>h2023-09-028_さくら市立押上小学校</t>
  </si>
  <si>
    <t>h2023-09-029_さくら市立熟田小学校</t>
  </si>
  <si>
    <t>h2023-09-030_さくら市立上松山小学校</t>
  </si>
  <si>
    <t>h2023-09-031_さくら市立南小学校</t>
  </si>
  <si>
    <t>h2023-09-032_さくら市立喜連川小学校</t>
  </si>
  <si>
    <t>h2023-09-034_足利市立山辺小学校</t>
  </si>
  <si>
    <t>h2023-09-036_高根沢町立中央小学校</t>
  </si>
  <si>
    <t>h2023-09-037_小山市立小山第二小学校</t>
  </si>
  <si>
    <t>h2023-09-040_宇都宮市立宮の原小学校</t>
  </si>
  <si>
    <t>h2023-09-041_宇都宮市立横川中央小学校</t>
  </si>
  <si>
    <t>h2023-09-042_宇都宮市立上河内中央小学校</t>
  </si>
  <si>
    <t>h2023-09-047_白鴎大学足利高等学校</t>
  </si>
  <si>
    <t>h2023-09-048_栃木県立栃木翔南高等学校</t>
  </si>
  <si>
    <t>h2023-09-049_栃木県立黒羽高等学校</t>
  </si>
  <si>
    <t>h2023-09-050_白鴎大学足利中学校</t>
  </si>
  <si>
    <t>h2023-09-051_鹿沼市立みどりが丘小学校</t>
  </si>
  <si>
    <t>h2023-09-052_壬生町立南犬飼中学校</t>
  </si>
  <si>
    <t>h2023-09-054_壬生町立羽生田小学校</t>
  </si>
  <si>
    <t>h2023-09-056_宇都宮市立平石中央小学校</t>
  </si>
  <si>
    <t>h2023-09-059_栃木県立鹿沼商工高等学校</t>
  </si>
  <si>
    <t>h2023-09-060_栃木県立宇都宮南高等学校</t>
  </si>
  <si>
    <t>h2023-09-061_栃木県立鹿沼東高等学校</t>
  </si>
  <si>
    <t>h2023-09-062_栃木県立今市高等学校</t>
  </si>
  <si>
    <t>h2023-09-063_栃木県立矢板東高等学校附属中学校</t>
  </si>
  <si>
    <t>h2023-09-064_栃木県立宇都宮東高等学校・同附属中学校</t>
  </si>
  <si>
    <t>h2023-09-065_宇都宮大学共同教育学部附属特別支援学校</t>
  </si>
  <si>
    <t>h2023-09-066_宇都宮市立御幸小学校</t>
  </si>
  <si>
    <t>h2023-10-003_板倉町立板倉中学校</t>
  </si>
  <si>
    <t>h2023-10-004_明和町立明和東小学校</t>
  </si>
  <si>
    <t>h2023-10-006_館林市立第三小学校</t>
  </si>
  <si>
    <t>h2023-10-007_館林市立第二小学校</t>
  </si>
  <si>
    <t>h2023-10-008_明和町立明和西小学校</t>
  </si>
  <si>
    <t>h2023-10-009_館林市立第九小学校</t>
  </si>
  <si>
    <t>h2023-10-010_館林市立第七小学校</t>
  </si>
  <si>
    <t>h2023-10-011_板倉町立東小学校</t>
  </si>
  <si>
    <t>h2023-10-012_千代田町立西小学校</t>
  </si>
  <si>
    <t>h2023-10-014_東吾妻町立坂上小学校</t>
  </si>
  <si>
    <t>h2023-10-015_太田市立中央小学校</t>
  </si>
  <si>
    <t>h2023-10-017_みどり市立大間々東小学校</t>
  </si>
  <si>
    <t>h2023-10-018_みどり市立笠懸小学校</t>
  </si>
  <si>
    <t>h2023-10-023_邑楽町立中野小学校</t>
  </si>
  <si>
    <t>h2023-10-024_館林市立美園小学校</t>
  </si>
  <si>
    <t>h2023-10-029_太田市立太田高等学校</t>
  </si>
  <si>
    <t>h2023-10-030_太田市立尾島小学校</t>
  </si>
  <si>
    <t>h2023-10-031_群馬県立高崎商業高等学校</t>
  </si>
  <si>
    <t>h2023-10-033_伊勢崎市立赤堀東小学校</t>
  </si>
  <si>
    <t>h2023-10-037_藤岡市立北中学校</t>
  </si>
  <si>
    <t>h2023-10-039_前橋市立芳賀小学校</t>
  </si>
  <si>
    <t>h2023-10-040_前橋市立宮城小学校</t>
  </si>
  <si>
    <t>h2023-11-001_志木市立宗岡第二小学校</t>
  </si>
  <si>
    <t>h2023-11-003_吉川市立中曽根小学校</t>
  </si>
  <si>
    <t>h2023-11-004_三郷市立彦糸小学校</t>
  </si>
  <si>
    <t>h2023-11-005_久喜市立桜田小学校</t>
  </si>
  <si>
    <t>h2023-11-006_久喜市立太田小学校</t>
  </si>
  <si>
    <t>h2023-11-007_和光市立白子小学校</t>
  </si>
  <si>
    <t>h2023-11-008_本庄市立共和小学校</t>
  </si>
  <si>
    <t>h2023-11-009_三郷市立前間小学校</t>
  </si>
  <si>
    <t>h2023-11-010_和光市立広沢小学校</t>
  </si>
  <si>
    <t>h2023-11-011_和光市立北原小学校</t>
  </si>
  <si>
    <t>h2023-11-012_和光市立本町小学校</t>
  </si>
  <si>
    <t>h2023-11-016_和光市立第四小学校</t>
  </si>
  <si>
    <t>h2023-11-017_川口市立朝日西小学校</t>
  </si>
  <si>
    <t>h2023-11-018_三芳町立竹間沢小学校</t>
  </si>
  <si>
    <t>h2023-11-019_川口市立十二月田小学校</t>
  </si>
  <si>
    <t>h2023-11-020_三郷市立彦成小学校</t>
  </si>
  <si>
    <t>h2023-11-021_久喜市立菖蒲東小学校</t>
  </si>
  <si>
    <t>h2023-11-022_狭山市立山王小学校</t>
  </si>
  <si>
    <t>h2023-11-023_鳩山町立鳩山小学校</t>
  </si>
  <si>
    <t>h2023-11-024_越谷市立南越谷小学校</t>
  </si>
  <si>
    <t>h2023-11-025_狭山市立入間川東小学校</t>
  </si>
  <si>
    <t>h2023-11-026_川越市立武蔵野小学校</t>
  </si>
  <si>
    <t>h2023-11-027_狭山市立水富小学校</t>
  </si>
  <si>
    <t>h2023-11-028_川口市立鳩ヶ谷小学校</t>
  </si>
  <si>
    <t>h2023-11-029_幸手市立上高野小学校</t>
  </si>
  <si>
    <t>h2023-11-030_行田市立桜ケ丘小学校</t>
  </si>
  <si>
    <t>h2023-11-031_桶川市立加納小学校</t>
  </si>
  <si>
    <t>h2023-11-033_深谷市立深谷西小学校</t>
  </si>
  <si>
    <t>h2023-11-035_宮代町立須賀小学校</t>
  </si>
  <si>
    <t>h2023-11-036_深谷市立常盤小学校</t>
  </si>
  <si>
    <t>h2023-11-037_熊谷市立石原小学校</t>
  </si>
  <si>
    <t>h2023-11-041_上尾市立大谷小学校</t>
  </si>
  <si>
    <t>h2023-11-042_朝霞市立朝霞第八小学校</t>
  </si>
  <si>
    <t>h2023-11-046_川口市立新郷東小学校</t>
  </si>
  <si>
    <t>h2023-11-047_久喜市立栗橋西小学校</t>
  </si>
  <si>
    <t>h2023-11-048_川口市立新郷東小学校</t>
  </si>
  <si>
    <t>h2023-11-050_志木市立宗岡第二小学校</t>
  </si>
  <si>
    <t>h2023-11-051_川口市立里中学校</t>
  </si>
  <si>
    <t>h2023-11-056_飯能市立飯能西中学校</t>
  </si>
  <si>
    <t>h2023-11-060_飯能市立富士見小学校</t>
  </si>
  <si>
    <t>h2023-11-061_飯能市立加治小学校</t>
  </si>
  <si>
    <t>h2023-11-064_志木市立志木第三小学校</t>
  </si>
  <si>
    <t>h2023-11-065_志木市立志木第二小学校</t>
  </si>
  <si>
    <t>h2023-11-067_和光市立新倉小学校</t>
  </si>
  <si>
    <t>h2023-11-068_和光市立第五小学校</t>
  </si>
  <si>
    <t>h2023-11-069_和光市立下新倉小学校</t>
  </si>
  <si>
    <t>h2023-11-070_和光市立第三小学校</t>
  </si>
  <si>
    <t>h2023-11-071_入間市立藤沢中学校</t>
  </si>
  <si>
    <t>h2023-11-073_埼玉県立騎西特別支援学校</t>
  </si>
  <si>
    <t>h2023-11-074_熊谷市立大幡小学校</t>
  </si>
  <si>
    <t>h2023-11-077_熊谷市立久下小学校</t>
  </si>
  <si>
    <t>h2023-11-078_熊谷市立籠原小学校</t>
  </si>
  <si>
    <t>h2023-12-001_船橋市立峰台小学校</t>
  </si>
  <si>
    <t>h2023-12-003_船橋市立法典西小学校</t>
  </si>
  <si>
    <t>h2023-12-004_香取市立わらびが丘小学校</t>
  </si>
  <si>
    <t>h2023-12-005_八千代市立新木戸小学校</t>
  </si>
  <si>
    <t>h2023-12-008_八千代市立村上東小学校</t>
  </si>
  <si>
    <t>h2023-12-009_八千代市立萱田小学校</t>
  </si>
  <si>
    <t>h2023-12-011_習志野市立向山小学校</t>
  </si>
  <si>
    <t>h2023-12-012_習志野市立鷺沼小学校</t>
  </si>
  <si>
    <t>h2023-12-013_船橋市立芝山西小学校</t>
  </si>
  <si>
    <t>h2023-12-014_千葉県立国府台高等学校</t>
  </si>
  <si>
    <t>h2023-12-015_市川市立東国分中学校</t>
  </si>
  <si>
    <t>h2023-12-016_市川市立第四中学校</t>
  </si>
  <si>
    <t>h2023-12-017_市川市立若宮小学校</t>
  </si>
  <si>
    <t>h2023-12-019_船橋市立小室小学校</t>
  </si>
  <si>
    <t>h2023-12-021_松戸市立馬橋小学校</t>
  </si>
  <si>
    <t>h2023-12-022_柏市立大津ヶ丘第二小学校</t>
  </si>
  <si>
    <t>h2023-12-024_柏市立藤心小学校</t>
  </si>
  <si>
    <t>h2023-12-025_船橋市立八木が谷北小学校</t>
  </si>
  <si>
    <t>h2023-12-026_市川市立鬼高小学校</t>
  </si>
  <si>
    <t>h2023-12-027_松戸市立横須賀小学校</t>
  </si>
  <si>
    <t>h2023-12-028_松戸市立新松戸西小学校</t>
  </si>
  <si>
    <t>h2023-12-032_印西市立牧の原小学校</t>
  </si>
  <si>
    <t>h2023-12-035_白井市立清水口小学校</t>
  </si>
  <si>
    <t>h2023-12-037_香取市立東大戸小学校</t>
  </si>
  <si>
    <t>h2023-12-038_専修大学松戸中学校</t>
  </si>
  <si>
    <t>h2023-12-040_市川市立稲荷木小学校</t>
  </si>
  <si>
    <t>h2023-12-042_習志野市立谷津南小学校</t>
  </si>
  <si>
    <t>h2023-12-043_野田市立関宿中央小学校</t>
  </si>
  <si>
    <t>h2023-12-044_松戸市立古ケ崎小学校</t>
  </si>
  <si>
    <t>h2023-12-045_松戸市立北部小学校</t>
  </si>
  <si>
    <t>h2023-12-046_船橋市立坪井小学校</t>
  </si>
  <si>
    <t>h2023-12-047_船橋市立習志野台第一小学校</t>
  </si>
  <si>
    <t>h2023-12-048_市川市立南行徳小学校</t>
  </si>
  <si>
    <t>h2023-12-049_柏市立柏第五小学校</t>
  </si>
  <si>
    <t>h2023-12-050_神崎町立米沢小学校</t>
  </si>
  <si>
    <t>h2023-12-051_流山市立東深井小学校</t>
  </si>
  <si>
    <t>h2023-13-001_目黒区立五本木小学校</t>
  </si>
  <si>
    <t>h2023-13-002_目黒区立烏森小学校</t>
  </si>
  <si>
    <t>h2023-13-003_目黒区立中根小学校</t>
  </si>
  <si>
    <t>h2023-13-004_目黒区立東根小学校</t>
  </si>
  <si>
    <t>h2023-13-006_練馬区立豊玉中学校</t>
  </si>
  <si>
    <t>h2023-13-008_新宿区立淀橋第四小学校</t>
  </si>
  <si>
    <t>h2023-13-010_青梅市立第五小学校</t>
  </si>
  <si>
    <t>h2023-13-011_調布市立北ノ台小学校</t>
  </si>
  <si>
    <t>h2023-13-012_東京都立水元小合学園</t>
  </si>
  <si>
    <t>h2023-13-013_練馬区立豊玉小学校</t>
  </si>
  <si>
    <t>h2023-13-014_東京都立武蔵台学園</t>
  </si>
  <si>
    <t>h2023-13-015_江戸川区立清新第一小学校</t>
  </si>
  <si>
    <t>h2023-13-017_東京都江戸川区立小松川小学校</t>
  </si>
  <si>
    <t>h2023-13-019_練馬区立豊玉南小学校</t>
  </si>
  <si>
    <t>h2023-13-020_都立花畑学園</t>
  </si>
  <si>
    <t>h2023-13-021_都立臨海青海特別支援学校</t>
  </si>
  <si>
    <t>h2023-13-023_都立品川特別支援学校</t>
  </si>
  <si>
    <t>h2023-13-024_文京区立指ヶ谷小学校</t>
  </si>
  <si>
    <t>h2023-13-025_板橋区立富士見台小学校</t>
  </si>
  <si>
    <t>h2023-13-026_東京都板橋区立徳丸小学校</t>
  </si>
  <si>
    <t>h2023-13-027_目黒区立田道小学校</t>
  </si>
  <si>
    <t>h2023-13-029_八王子市立別所中学校</t>
  </si>
  <si>
    <t>h2023-13-030_大田区立嶺町小学校</t>
  </si>
  <si>
    <t>h2023-13-031_目黒区立駒場小学校</t>
  </si>
  <si>
    <t>h2023-13-032_荒川区立第七中学校</t>
  </si>
  <si>
    <t>h2023-13-034_東大和市立第二小学校</t>
  </si>
  <si>
    <t>h2023-13-035_東大和市立第八小学校</t>
  </si>
  <si>
    <t>h2023-13-036_品川区立品川学園</t>
  </si>
  <si>
    <t>h2023-13-037_暁星中学校</t>
  </si>
  <si>
    <t>h2023-13-038_目黒区立八雲小学校</t>
  </si>
  <si>
    <t>h2023-13-039_府中市立府中第十小学校</t>
  </si>
  <si>
    <t>h2023-13-041_世田谷区立用賀小学校</t>
  </si>
  <si>
    <t>h2023-13-042_渋谷区立猿楽小学校</t>
  </si>
  <si>
    <t>h2023-13-043_渋谷区立西原小学校</t>
  </si>
  <si>
    <t>h2023-13-044_江戸川区立小岩小学校</t>
  </si>
  <si>
    <t>h2023-13-047_あきる野市立西秋留小学校</t>
  </si>
  <si>
    <t>h2023-13-048_あきる野市立前田小学校</t>
  </si>
  <si>
    <t>h2023-13-049_東久留米市立第五小学校</t>
  </si>
  <si>
    <t>h2023-13-050_あきる野市立増戸小学校</t>
  </si>
  <si>
    <t>h2023-13-051_あきる野市立屋城小学校</t>
  </si>
  <si>
    <t>h2023-13-052_江戸川区立南小岩第二小学校</t>
  </si>
  <si>
    <t>h2023-13-053_あきる野市立東秋留小学校</t>
  </si>
  <si>
    <t>h2023-13-054_調布市立柏野小学校</t>
  </si>
  <si>
    <t>h2023-13-055_調布市立杉森小学校</t>
  </si>
  <si>
    <t>h2023-13-056_立川市立若葉台小学校</t>
  </si>
  <si>
    <t>h2023-13-057_中野区立南台小学校</t>
  </si>
  <si>
    <t>h2023-13-058_足立区立花畑第一小学校</t>
  </si>
  <si>
    <t>h2023-13-059_狛江市立狛江第一中学校</t>
  </si>
  <si>
    <t>h2023-13-060_小平市立小平第五小学校</t>
  </si>
  <si>
    <t>h2023-13-061_小平市立小平第一小学校</t>
  </si>
  <si>
    <t>h2023-13-062_あきる野市立南秋留小学校</t>
  </si>
  <si>
    <t>h2023-13-063_町田市立ゆくのき学園武蔵岡中学校</t>
  </si>
  <si>
    <t>h2023-13-064_都立石神井特別支援学校</t>
  </si>
  <si>
    <t>h2023-13-065_日野市立豊田小学校</t>
  </si>
  <si>
    <t>h2023-13-067_足立区立東伊興小学校</t>
  </si>
  <si>
    <t>h2023-13-068_足立区立西新井第二小学校</t>
  </si>
  <si>
    <t>h2023-13-072_荒川区立尾久宮前小学校</t>
  </si>
  <si>
    <t>h2023-13-073_文華女子高等学校</t>
  </si>
  <si>
    <t>h2023-13-075_練馬区立大泉学園緑小学校</t>
  </si>
  <si>
    <t>h2023-13-076_港区立御成門小学校</t>
  </si>
  <si>
    <t>h2023-13-077_品川区立荏原第六中学校</t>
  </si>
  <si>
    <t>h2023-13-078_港区立御成門中学校</t>
  </si>
  <si>
    <t>h2023-13-080_日野市立仲田小学校</t>
  </si>
  <si>
    <t>h2023-13-081_東京都立八王子桑志高等学校</t>
  </si>
  <si>
    <t>h2023-13-082_品川区立延山小学校</t>
  </si>
  <si>
    <t>h2023-13-083_立教女学院小学校</t>
  </si>
  <si>
    <t>h2023-13-084_世田谷区立下北沢小学校</t>
  </si>
  <si>
    <t>h2023-13-085_八王子市立由木西小学校</t>
  </si>
  <si>
    <t>h2023-13-086_目黒区立原町小学校</t>
  </si>
  <si>
    <t>h2023-13-087_東村山市立北山小学校</t>
  </si>
  <si>
    <t>h2023-13-088_府中市立白糸台小学校</t>
  </si>
  <si>
    <t>h2023-13-091_江戸川区立東小岩小学校</t>
  </si>
  <si>
    <t>h2023-13-092_目黒区立碑小学校</t>
  </si>
  <si>
    <t>h2023-13-094_世田谷区立深沢小学校</t>
  </si>
  <si>
    <t>h2023-13-095_目黒区立菅刈小学校</t>
  </si>
  <si>
    <t>h2023-13-096_江東区立第二亀戸中学校</t>
  </si>
  <si>
    <t>h2023-13-097_武蔵野市立第二小学校</t>
  </si>
  <si>
    <t>h2023-13-098_江戸川区立第四葛西小学校</t>
  </si>
  <si>
    <t>h2023-13-100_町田市立山崎小学校</t>
  </si>
  <si>
    <t>h2023-13-101_江東区立第四大島小学校</t>
  </si>
  <si>
    <t>h2023-13-102_江東区立第四砂町中学校</t>
  </si>
  <si>
    <t>h2023-13-103_江東区立第三亀戸中学校</t>
  </si>
  <si>
    <t>h2023-13-104_江東区立砂町小学校</t>
  </si>
  <si>
    <t>h2023-13-106_江東区立第一亀戸小学校</t>
  </si>
  <si>
    <t>h2023-13-110_文京区立窪町小学校</t>
  </si>
  <si>
    <t>h2023-13-111_板橋区立常盤台小学校</t>
  </si>
  <si>
    <t>h2023-13-112_港区立小中一貫教育校お台場学園港陽小学校</t>
  </si>
  <si>
    <t>h2023-13-113_墨田区立第三吾嬬小学校</t>
  </si>
  <si>
    <t>h2023-13-115_鷹南学園三鷹市立中原小学校</t>
  </si>
  <si>
    <t>h2023-13-117_江戸川区立東葛西小学校</t>
  </si>
  <si>
    <t>h2023-13-118_武蔵村山市立第九小学校</t>
  </si>
  <si>
    <t>h2023-13-120_東大和市立第九小学校</t>
  </si>
  <si>
    <t>h2023-13-125_町田市立南大谷小学校</t>
  </si>
  <si>
    <t>h2023-13-127_町田市立木曽境川小学校</t>
  </si>
  <si>
    <t>h2023-13-128_小金井市立小金井第三小学校</t>
  </si>
  <si>
    <t>h2023-13-129_小金井市立前原小学校</t>
  </si>
  <si>
    <t>h2023-13-130_八王子市立宮上小学校</t>
  </si>
  <si>
    <t>h2023-13-131_小平市立小平第一小学校</t>
  </si>
  <si>
    <t>h2023-13-132_小平市立小平第五小学校</t>
  </si>
  <si>
    <t>h2023-13-133_小平市立小平第九小学校</t>
  </si>
  <si>
    <t>h2023-13-134_朋優学院高等学校</t>
  </si>
  <si>
    <t>h2023-13-135_江戸川区立鹿骨東小学校</t>
  </si>
  <si>
    <t>h2023-13-136_武蔵野市立第三中学校</t>
  </si>
  <si>
    <t>h2023-13-137_東京都立葛飾ろう学校</t>
  </si>
  <si>
    <t>h2023-13-138_立川市立立川第四中学校</t>
  </si>
  <si>
    <t>h2023-13-139_板橋区立板橋第三中学校</t>
  </si>
  <si>
    <t>h2023-13-140_八王子市立美山小学校</t>
  </si>
  <si>
    <t>h2023-13-141_八王子市立楢原小学校</t>
  </si>
  <si>
    <t>h2023-13-142_八王子市立横山第一小学校</t>
  </si>
  <si>
    <t>h2023-13-143_お茶の水女子大学附属中学校</t>
  </si>
  <si>
    <t>h2023-13-144_国立東京学芸大学附属大泉小学校</t>
  </si>
  <si>
    <t>h2023-13-147_福生市立福生第三小学校</t>
  </si>
  <si>
    <t>h2023-13-155_八丈町立富士中学校</t>
  </si>
  <si>
    <t>h2023-13-156_西東京市立保谷第二小学校</t>
  </si>
  <si>
    <t>h2023-13-157_西東京市立中原小学校</t>
  </si>
  <si>
    <t>h2023-13-158_西東京市立東小学校</t>
  </si>
  <si>
    <t>h2023-13-161_立川市立新生小学校</t>
  </si>
  <si>
    <t>h2023-13-162_江戸川区立大杉第二小学校</t>
  </si>
  <si>
    <t>h2023-13-163_墨田区立菊川小学校</t>
  </si>
  <si>
    <t>h2023-13-164_江戸川区立大杉小学校</t>
  </si>
  <si>
    <t>h2023-13-166_世田谷区立玉川中学校</t>
  </si>
  <si>
    <t>h2023-14-001_カリタス小学校</t>
  </si>
  <si>
    <t>h2023-14-006_神奈川県立あおば支援学校</t>
  </si>
  <si>
    <t>h2023-14-010_神奈川県立湘南高等学校</t>
  </si>
  <si>
    <t>h2023-14-013_横須賀市立船越小学校</t>
  </si>
  <si>
    <t>h2023-14-016_三浦市立岬陽小学校</t>
  </si>
  <si>
    <t>h2023-14-017_平塚市立土屋小学校</t>
  </si>
  <si>
    <t>h2023-14-018_平塚市立港小学校</t>
  </si>
  <si>
    <t>h2023-14-019_平塚市立金目小学校</t>
  </si>
  <si>
    <t>h2023-14-020_平塚市立松原小学校</t>
  </si>
  <si>
    <t>h2023-14-022_平塚市立崇善小学校</t>
  </si>
  <si>
    <t>h2023-14-023_平塚市立大野小学校</t>
  </si>
  <si>
    <t>h2023-14-028_神奈川県立大井高等学校</t>
  </si>
  <si>
    <t>h2023-14-029_藤沢市立駒寄小学校</t>
  </si>
  <si>
    <t>h2023-14-030_逗子市立沼間中学校</t>
  </si>
  <si>
    <t>h2023-14-033_逗子市立久木小学校</t>
  </si>
  <si>
    <t>h2023-14-034_三浦市立旭小学校</t>
  </si>
  <si>
    <t>h2023-14-036_神奈川県立相模原弥栄高等学校</t>
  </si>
  <si>
    <t>h2023-15-001_長岡市立桂小学校</t>
  </si>
  <si>
    <t>h2023-15-003_南魚沼市立城内小学校</t>
  </si>
  <si>
    <t>h2023-15-004_南魚沼市立おおまき小学校</t>
  </si>
  <si>
    <t>h2023-15-005_南魚沼市立五十沢小学校</t>
  </si>
  <si>
    <t>h2023-15-006_新発田市立第一中学校</t>
  </si>
  <si>
    <t>h2023-15-007_燕市立大関小学校</t>
  </si>
  <si>
    <t>h2023-15-008_燕市立小中川小学校</t>
  </si>
  <si>
    <t>h2023-15-011_村上市立瀬波小学校</t>
  </si>
  <si>
    <t>h2023-15-013_三条市立長沢小学校</t>
  </si>
  <si>
    <t>h2023-15-017_新潟大学附属長岡小学校</t>
  </si>
  <si>
    <t>h2023-15-020_南魚沼市立大崎小学校</t>
  </si>
  <si>
    <t>h2023-15-021_燕市立吉田小学校</t>
  </si>
  <si>
    <t>h2023-15-031_三条市立第三中学校</t>
  </si>
  <si>
    <t>h2023-15-032_長岡市立信条小学校</t>
  </si>
  <si>
    <t>h2023-15-033_燕市立燕北中学校</t>
  </si>
  <si>
    <t>h2023-15-034_新発田市立七葉中学校</t>
  </si>
  <si>
    <t>h2023-15-035_新発田市立加治川中学校</t>
  </si>
  <si>
    <t>h2023-15-036_新発田市立本丸中学校</t>
  </si>
  <si>
    <t>h2023-15-037_村上市立岩船中学校</t>
  </si>
  <si>
    <t>h2023-15-038_村上市立神林中学校</t>
  </si>
  <si>
    <t>h2023-15-039_柏崎市立剣野小学校</t>
  </si>
  <si>
    <t>h2023-15-040_柏崎市立二田小学校</t>
  </si>
  <si>
    <t>h2023-15-041_妙高市立新井小学校</t>
  </si>
  <si>
    <t>h2023-15-042_上越市立高志小学校</t>
  </si>
  <si>
    <t>h2023-15-043_上越市立直江津小学校</t>
  </si>
  <si>
    <t>h2023-15-044_柏崎市立北鯖石小学校</t>
  </si>
  <si>
    <t>h2023-15-045_柏崎市立田尻小学校</t>
  </si>
  <si>
    <t>h2023-15-049_柏崎市立槇原小学校</t>
  </si>
  <si>
    <t>h2023-15-051_上越教育大学附属中学校</t>
  </si>
  <si>
    <t>h2023-15-053_柏崎市立鏡が沖中学校</t>
  </si>
  <si>
    <t>h2023-15-055_柏崎市立荒浜小学校</t>
  </si>
  <si>
    <t>h2023-15-058_佐渡市立両津中学校</t>
  </si>
  <si>
    <t>h2023-15-059_柏崎市立柏崎小学校</t>
  </si>
  <si>
    <t>h2023-16-001_滑川市立寺家小学校</t>
  </si>
  <si>
    <t>h2023-16-002_滑川市立東部小学校</t>
  </si>
  <si>
    <t>h2023-16-003_滑川市立西部小学校</t>
  </si>
  <si>
    <t>h2023-16-004_滑川市立東加積小学校</t>
  </si>
  <si>
    <t>h2023-16-005_滑川市立北加積小学校</t>
  </si>
  <si>
    <t>h2023-16-006_滑川市立南部小学校</t>
  </si>
  <si>
    <t>h2023-16-007_滑川市立田中小学校</t>
  </si>
  <si>
    <t>h2023-17-007_羽咋市立粟ノ保小学校</t>
  </si>
  <si>
    <t>h2023-17-010_小松市立稚松小学校</t>
  </si>
  <si>
    <t>h2023-17-011_小松市立南部中学校</t>
  </si>
  <si>
    <t>h2023-17-012_珠洲市立宝立小中学校</t>
  </si>
  <si>
    <t>h2023-17-016_石川県立飯田高等学校</t>
  </si>
  <si>
    <t>h2023-17-019_金沢市立南小立野小学校</t>
  </si>
  <si>
    <t>h2023-17-020_金沢市立富樫小学校</t>
  </si>
  <si>
    <t>h2023-17-021_加賀市立動橋小学校</t>
  </si>
  <si>
    <t>h2023-18-001_勝山市立成器南小学校</t>
  </si>
  <si>
    <t>h2023-18-002_敦賀市立角鹿小中学校</t>
  </si>
  <si>
    <t>h2023-18-004_小浜市立小浜中学校</t>
  </si>
  <si>
    <t>h2023-18-005_福井市立清水中学校</t>
  </si>
  <si>
    <t>h2023-18-007_福井市社中学校</t>
  </si>
  <si>
    <t>h2023-18-008_福井市成和中学校</t>
  </si>
  <si>
    <t>h2023-18-009_美浜町立美浜中学校</t>
  </si>
  <si>
    <t>h2023-18-010_鯖江市立東陽中学校</t>
  </si>
  <si>
    <t>h2023-18-011_越前市王子保小学校</t>
  </si>
  <si>
    <t>h2023-18-013_鯖江市惜陰小学校</t>
  </si>
  <si>
    <t>h2023-18-015_鯖江市河和田小学校</t>
  </si>
  <si>
    <t>h2023-18-016_鯖江市進徳小学校</t>
  </si>
  <si>
    <t>h2023-18-017_鯖江市神明小学校</t>
  </si>
  <si>
    <t>h2023-18-018_鯖江市豊小学校</t>
  </si>
  <si>
    <t>h2023-18-019_鯖江市立待小学校</t>
  </si>
  <si>
    <t>h2023-18-020_鯖江市鳥羽小学校</t>
  </si>
  <si>
    <t>h2023-18-027_福井市社北小学校</t>
  </si>
  <si>
    <t>h2023-18-031_福井市円山小学校</t>
  </si>
  <si>
    <t>h2023-19-001_甲府市立甲運小学校</t>
  </si>
  <si>
    <t>h2023-19-002_山梨県立上野原高等学校</t>
  </si>
  <si>
    <t>h2023-19-003_富士河口湖町立河口小学校</t>
  </si>
  <si>
    <t>h2023-19-004_山梨県立特別支援学校うぐいすの杜学園</t>
  </si>
  <si>
    <t>h2023-19-005_中央市立玉穂中学校</t>
  </si>
  <si>
    <t>h2023-19-007_山梨県立吉田高等学校</t>
  </si>
  <si>
    <t>h2023-20-006_長野県伊那養護学校</t>
  </si>
  <si>
    <t>h2023-20-008_飯田市立上郷小学校</t>
  </si>
  <si>
    <t>h2023-20-010_飯山市立城南中学校</t>
  </si>
  <si>
    <t>h2023-20-011_飯田市立座光寺小学校</t>
  </si>
  <si>
    <t>h2023-20-012_長野県稲荷山養護学校</t>
  </si>
  <si>
    <t>h2023-20-015_小諸市立野岸小学校</t>
  </si>
  <si>
    <t>h2023-20-016_千曲市立治田小学校</t>
  </si>
  <si>
    <t>h2023-20-017_飯田市立浜井場小学校</t>
  </si>
  <si>
    <t>h2023-20-018_上田市立丸子中央小学校</t>
  </si>
  <si>
    <t>h2023-20-019_長野市立下氷鉋小学校</t>
  </si>
  <si>
    <t>h2023-20-020_長野市立三輪小学校</t>
  </si>
  <si>
    <t>h2023-20-021_長野市立城東小学校</t>
  </si>
  <si>
    <t>h2023-20-022_長野市立青木島小学校</t>
  </si>
  <si>
    <t>h2023-21-003_養老郡養老町立上多度小学校</t>
  </si>
  <si>
    <t>h2023-21-004_神戸町立北小学校</t>
  </si>
  <si>
    <t>h2023-21-006_本巣市立席田小学校</t>
  </si>
  <si>
    <t>h2023-21-008_揖斐川町立清水小学校</t>
  </si>
  <si>
    <t>h2023-21-010_羽島市立桑原学園</t>
  </si>
  <si>
    <t>h2023-21-011_笠松町立下羽栗小学校</t>
  </si>
  <si>
    <t>h2023-21-012_海津市立城山小学校</t>
  </si>
  <si>
    <t>h2023-21-013_大垣市立南小学校</t>
  </si>
  <si>
    <t>h2023-22-001_掛川市立第二小学校</t>
  </si>
  <si>
    <t>h2023-22-002_掛川市立曽我小学校</t>
  </si>
  <si>
    <t>h2023-22-003_磐田市立磐田中部小学校</t>
  </si>
  <si>
    <t>h2023-22-004_富士市立広見小学校</t>
  </si>
  <si>
    <t>h2023-22-007_富士宮市立富士根南小学校</t>
  </si>
  <si>
    <t>h2023-22-008_静岡県立清水南高等学校</t>
  </si>
  <si>
    <t>h2023-22-012_三島市立沢地小学校</t>
  </si>
  <si>
    <t>h2023-22-013_熱海市立第二小学校</t>
  </si>
  <si>
    <t>h2023-22-014_函南町立函南中学校</t>
  </si>
  <si>
    <t>h2023-22-015_南伊豆町立南中小学校</t>
  </si>
  <si>
    <t>h2023-22-016_下田市立下田小学校</t>
  </si>
  <si>
    <t>h2023-22-017_南伊豆町立南伊豆中学校</t>
  </si>
  <si>
    <t>h2023-22-018_伊東市立池小学校</t>
  </si>
  <si>
    <t>h2023-22-019_長泉町立北小学校</t>
  </si>
  <si>
    <t>h2023-22-023_静岡県立伊豆の国特別支援学校</t>
  </si>
  <si>
    <t>h2023-22-025_静岡学園中学校</t>
  </si>
  <si>
    <t>h2023-22-026_富士市立高等学校</t>
  </si>
  <si>
    <t>h2023-23-001_尾張旭市立白鳳小学校</t>
  </si>
  <si>
    <t>h2023-23-002_愛知県田原市立福江小学校</t>
  </si>
  <si>
    <t>h2023-23-003_津島市立暁中学校</t>
  </si>
  <si>
    <t>h2023-23-005_津島市立神守中学校</t>
  </si>
  <si>
    <t>h2023-23-006_津島市立藤浪中学校</t>
  </si>
  <si>
    <t>h2023-23-009_岡崎市立葵中学校</t>
  </si>
  <si>
    <t>h2023-23-011_岡崎市立井田小学校</t>
  </si>
  <si>
    <t>h2023-23-015_清須市立古城小学校</t>
  </si>
  <si>
    <t>h2023-23-016_清須市立西枇杷島小学校</t>
  </si>
  <si>
    <t>h2023-23-017_北名古屋市立師勝北小学校</t>
  </si>
  <si>
    <t>h2023-23-021_新城市立新城中学校</t>
  </si>
  <si>
    <t>h2023-23-022_新城市立千郷中学校</t>
  </si>
  <si>
    <t>h2023-24-001_伊賀市立上野北小学校</t>
  </si>
  <si>
    <t>h2023-24-007_四日市市立常磐中学校</t>
  </si>
  <si>
    <t>h2023-24-008_四日市市立三滝中学校</t>
  </si>
  <si>
    <t>h2023-24-009_四日市市立羽津中学校</t>
  </si>
  <si>
    <t>h2023-24-010_四日市市立港中学校</t>
  </si>
  <si>
    <t>h2023-24-011_四日市市立常磐小学校</t>
  </si>
  <si>
    <t>h2023-24-012_松阪市立中部中学校</t>
  </si>
  <si>
    <t>h2023-25-002_大津市立皇子山中学校</t>
  </si>
  <si>
    <t>h2023-25-003_滋賀県立膳所高等学校</t>
  </si>
  <si>
    <t>h2023-25-005_草津市立山田小学校</t>
  </si>
  <si>
    <t>h2023-25-006_大津市立富士見小学校</t>
  </si>
  <si>
    <t>h2023-25-008_彦根市立旭森小学校</t>
  </si>
  <si>
    <t>h2023-25-011_高島市立今津北小学校</t>
  </si>
  <si>
    <t>h2023-25-012_高島市立青柳小学校</t>
  </si>
  <si>
    <t>h2023-25-014_滋賀県立聾話学校</t>
  </si>
  <si>
    <t>h2023-25-015_大津市立中央小学校</t>
  </si>
  <si>
    <t>h2023-25-017_近江八幡市立八幡東中学校</t>
  </si>
  <si>
    <t>h2023-26-001_宇治市立三室戸小学校</t>
  </si>
  <si>
    <t>h2023-26-004_南丹市立八木東小学校</t>
  </si>
  <si>
    <t>h2023-26-006_宇治市立小倉小学校</t>
  </si>
  <si>
    <t>h2023-26-007_宇治市立木幡小学校</t>
  </si>
  <si>
    <t>h2023-26-009_城陽市立寺田西小学校</t>
  </si>
  <si>
    <t>h2023-26-010_京都府立洛北高等学校附属中学校</t>
  </si>
  <si>
    <t>h2023-26-011_京都府立福知山高等学校</t>
  </si>
  <si>
    <t>h2023-26-013_八幡市立くすのき小学校</t>
  </si>
  <si>
    <t>h2023-26-015_城陽市立寺田小学校</t>
  </si>
  <si>
    <t>h2023-26-016_宇治市立神明小学校</t>
  </si>
  <si>
    <t>h2023-26-017_久御山町立佐山小学校</t>
  </si>
  <si>
    <t>h2023-26-019_宇治市立槇島小学校</t>
  </si>
  <si>
    <t>h2023-26-021_宇治市立槇島中学校</t>
  </si>
  <si>
    <t>h2023-26-023_京都府立福知山高等学校附属中学校</t>
  </si>
  <si>
    <t>h2023-26-024_宇治市立岡屋小学校</t>
  </si>
  <si>
    <t>h2023-26-025_京都教育大学附属桃山小学校</t>
  </si>
  <si>
    <t>h2023-26-026_向日市立第３向陽小学校</t>
  </si>
  <si>
    <t>h2023-27-002_大阪府立佐野高等学校</t>
  </si>
  <si>
    <t>h2023-27-003_茨木市立北陵中学校</t>
  </si>
  <si>
    <t>h2023-27-004_交野市立倉治小学校</t>
  </si>
  <si>
    <t>h2023-27-005_大阪府立香里丘高等学校</t>
  </si>
  <si>
    <t>h2023-27-006_東大阪市立小阪小学校</t>
  </si>
  <si>
    <t>h2023-27-007_八尾市立久宝寺中学校</t>
  </si>
  <si>
    <t>h2023-27-008_泉佐野市立中央小学校</t>
  </si>
  <si>
    <t>h2023-27-009_泉南郡岬町立多奈川小学校</t>
  </si>
  <si>
    <t>h2023-27-010_貝塚市立第五中学校</t>
  </si>
  <si>
    <t>h2023-27-011_岸和田市立中央小学校</t>
  </si>
  <si>
    <t>h2023-27-012_大阪府立箕面高等学校</t>
  </si>
  <si>
    <t>h2023-27-015_大阪府立東百舌鳥高等学校</t>
  </si>
  <si>
    <t>h2023-27-016_大阪府立旭高等学校</t>
  </si>
  <si>
    <t>h2023-27-017_豊中市立庄内さくら学園中学校</t>
  </si>
  <si>
    <t>h2023-27-019_大東市立泉小学校</t>
  </si>
  <si>
    <t>h2023-27-020_吹田市立藤白台小学校</t>
  </si>
  <si>
    <t>h2023-27-021_摂津市立三宅柳田小学校</t>
  </si>
  <si>
    <t>h2023-27-022_河内長野市立西中学校</t>
  </si>
  <si>
    <t>h2023-27-025_茨木市立三島小学校</t>
  </si>
  <si>
    <t>h2023-27-026_和泉市立郷荘中学校</t>
  </si>
  <si>
    <t>h2023-27-027_交野市立藤が尾小学校</t>
  </si>
  <si>
    <t>h2023-27-033_八尾市立桂中学校</t>
  </si>
  <si>
    <t>h2023-27-038_東大阪市立上小阪中学校</t>
  </si>
  <si>
    <t>h2023-27-040_八尾市立南高安小学校</t>
  </si>
  <si>
    <t>h2023-27-041_大阪府立長尾高等学校</t>
  </si>
  <si>
    <t>h2023-27-042_能勢町立能勢ささゆり学園</t>
  </si>
  <si>
    <t>h2023-27-043_高槻中学校</t>
  </si>
  <si>
    <t>h2023-27-044_河内長野市立東中学校</t>
  </si>
  <si>
    <t>h2023-27-045_寝屋川市立第五小学校</t>
  </si>
  <si>
    <t>h2023-27-047_守口市立さつき学園（後期課程）</t>
  </si>
  <si>
    <t>h2023-27-050_寝屋川市立東小学校</t>
  </si>
  <si>
    <t>h2023-27-051_高石市立高石小学校</t>
  </si>
  <si>
    <t>h2023-27-052_大阪府泉南市立西信達中学校</t>
  </si>
  <si>
    <t>h2023-27-061_吹田市立豊津第一小学校</t>
  </si>
  <si>
    <t>h2023-27-065_東大阪市立成和小学校</t>
  </si>
  <si>
    <t>h2023-27-066_守口市立錦中学校</t>
  </si>
  <si>
    <t>h2023-27-068_八尾市立八尾小学校</t>
  </si>
  <si>
    <t>h2023-27-070_東大阪市立高井田東小学校</t>
  </si>
  <si>
    <t>h2023-27-078_富田林市立川西小学校</t>
  </si>
  <si>
    <t>h2023-27-081_枚方市立招提中学校</t>
  </si>
  <si>
    <t>h2023-27-082_岸和田市立山直北小学校</t>
  </si>
  <si>
    <t>h2023-28-001_蒼開高等学校</t>
  </si>
  <si>
    <t>h2023-28-002_洲本市立洲本第一小学校</t>
  </si>
  <si>
    <t>h2023-28-003_たつの市立誉田小学校</t>
  </si>
  <si>
    <t>h2023-28-005_揖保郡太子町立斑鳩小学校</t>
  </si>
  <si>
    <t>h2023-28-006_兵庫県立伊川谷北高等学校</t>
  </si>
  <si>
    <t>h2023-28-007_神戸山手女子中学校</t>
  </si>
  <si>
    <t>h2023-28-009_淡路市立志筑小学校</t>
  </si>
  <si>
    <t>h2023-28-014_南あわじ市立三原中学校</t>
  </si>
  <si>
    <t>h2023-28-016_洲本市立鮎原小学校</t>
  </si>
  <si>
    <t>h2023-28-017_姫路市立広畑小学校</t>
  </si>
  <si>
    <t>h2023-28-020_明石市立谷八木小学校</t>
  </si>
  <si>
    <t>h2023-28-021_伊丹市立鴻池小学校</t>
  </si>
  <si>
    <t>h2023-28-022_淡路市立塩田小学校</t>
  </si>
  <si>
    <t>h2023-28-025_兵庫県立姫路飾西高等学校</t>
  </si>
  <si>
    <t>h2023-28-026_西宮市立津門小学校</t>
  </si>
  <si>
    <t>h2023-28-027_三田市立富士中学校</t>
  </si>
  <si>
    <t>h2023-28-028_兵庫県立宝塚北高等学校</t>
  </si>
  <si>
    <t>h2023-28-032_宝塚市立宝塚小学校</t>
  </si>
  <si>
    <t>h2023-28-033_加西市立西在田小学校</t>
  </si>
  <si>
    <t>h2023-28-036_新温泉町立浜坂中学校</t>
  </si>
  <si>
    <t>h2023-28-037_南あわじ市立南淡中学校</t>
  </si>
  <si>
    <t>h2023-28-041_南あわじ市立市小学校</t>
  </si>
  <si>
    <t>h2023-28-045_兵庫県立宝塚北高等学校</t>
  </si>
  <si>
    <t>h2023-28-047_南あわじ市立神代小学校</t>
  </si>
  <si>
    <t>h2023-28-052_洲本市立大野小学校</t>
  </si>
  <si>
    <t>h2023-29-001_奈良市立富雄南中学校</t>
  </si>
  <si>
    <t>h2023-29-002_奈良女子大学附属小学校</t>
  </si>
  <si>
    <t>h2023-29-006_奈良市立大安寺小学校</t>
  </si>
  <si>
    <t>h2023-29-007_三郷町立三郷北小学校</t>
  </si>
  <si>
    <t>h2023-29-008_奈良県立国際高等学校</t>
  </si>
  <si>
    <t>h2023-29-011_天理市立山の辺小学校</t>
  </si>
  <si>
    <t>h2023-29-015_五條市立五條小学校</t>
  </si>
  <si>
    <t>h2023-29-017_王寺町立王寺北義務教育学校</t>
  </si>
  <si>
    <t>h2023-29-018_王寺町立王寺南義務教育学校</t>
  </si>
  <si>
    <t>h2023-29-019_奈良市立富雄南中学校</t>
  </si>
  <si>
    <t>h2023-30-001_開智中学校</t>
  </si>
  <si>
    <t>h2023-30-002_和歌山市立楠見小学校</t>
  </si>
  <si>
    <t>h2023-30-003_和歌山市立楠見西小学校</t>
  </si>
  <si>
    <t>h2023-30-004_和歌山市立雑賀崎小学校</t>
  </si>
  <si>
    <t>h2023-30-007_和歌山市立西和佐小学校</t>
  </si>
  <si>
    <t>h2023-30-008_和歌山市立八幡台小学校</t>
  </si>
  <si>
    <t>h2023-30-009_和歌山市立川永小学校</t>
  </si>
  <si>
    <t>h2023-30-010_和歌山市立有功東小学校</t>
  </si>
  <si>
    <t>h2023-30-013_和歌山市立伏虎義務教育学校</t>
  </si>
  <si>
    <t>h2023-30-014_和歌山市立宮小学校</t>
  </si>
  <si>
    <t>h2023-30-016_和歌山市立有功中学校</t>
  </si>
  <si>
    <t>h2023-30-018_新宮市立緑丘中学校</t>
  </si>
  <si>
    <t>h2023-30-020_上富田町立生馬小学校</t>
  </si>
  <si>
    <t>h2023-30-021_上富田町立上富田中学校</t>
  </si>
  <si>
    <t>h2023-30-022_上富田町立岡小学校</t>
  </si>
  <si>
    <t>h2023-30-023_上富田町立朝来小学校</t>
  </si>
  <si>
    <t>h2023-30-024_上富田町立岩田小学校</t>
  </si>
  <si>
    <t>h2023-30-025_上富田町立市ノ瀬小学校</t>
  </si>
  <si>
    <t>h2023-30-026_和歌山市立城東中学校</t>
  </si>
  <si>
    <t>h2023-31-002_鳥取県立倉吉総合産業高等学校</t>
  </si>
  <si>
    <t>h2023-32-003_島根県立益田高等学校</t>
  </si>
  <si>
    <t>h2023-32-008_隠岐の島町立西郷小学校</t>
  </si>
  <si>
    <t>h2023-33-002_総社市立神在小学校</t>
  </si>
  <si>
    <t>h2023-33-003_総社市立総社中央小学校</t>
  </si>
  <si>
    <t>h2023-33-004_玉野市立築港小学校</t>
  </si>
  <si>
    <t>h2023-33-005_総社市立阿曾小学校</t>
  </si>
  <si>
    <t>h2023-33-006_総社市立新本小学校</t>
  </si>
  <si>
    <t>h2023-33-007_備前市立西鶴山小学校</t>
  </si>
  <si>
    <t>h2023-33-008_備前市立香登小学校</t>
  </si>
  <si>
    <t>h2023-33-009_備前市立伊部小学校</t>
  </si>
  <si>
    <t>h2023-33-010_備前市立備前中学校</t>
  </si>
  <si>
    <t>h2023-33-011_備前市立片上小学校</t>
  </si>
  <si>
    <t>h2023-33-012_備前市立東鶴山小学校</t>
  </si>
  <si>
    <t>h2023-33-013_吉備中央町立豊野小学校</t>
  </si>
  <si>
    <t>h2023-33-014_吉備中央町立上竹荘小学校</t>
  </si>
  <si>
    <t>h2023-33-015_総社市立総社東小学校</t>
  </si>
  <si>
    <t>h2023-33-016_総社市立清音小学校</t>
  </si>
  <si>
    <t>h2023-33-020_玉野市立玉中学校</t>
  </si>
  <si>
    <t>h2023-33-022_総社市立総社北小学校</t>
  </si>
  <si>
    <t>h2023-33-024_岡山県立東備支援学校</t>
  </si>
  <si>
    <t>h2023-33-025_玉野市立荘内中学校</t>
  </si>
  <si>
    <t>h2023-33-026_総社市立常盤小学校</t>
  </si>
  <si>
    <t>h2023-33-027_和気町立佐伯中学校</t>
  </si>
  <si>
    <t>h2023-33-028_和気町立佐伯小学校</t>
  </si>
  <si>
    <t>h2023-33-029_和気町立本荘小学校</t>
  </si>
  <si>
    <t>h2023-33-030_和気町立和気小学校</t>
  </si>
  <si>
    <t>h2023-33-031_和気町立和気中学校</t>
  </si>
  <si>
    <t>h2023-33-032_勝央町立勝央北小学校</t>
  </si>
  <si>
    <t>h2023-33-034_赤磐市立石相小学校</t>
  </si>
  <si>
    <t>h2023-33-036_吉備中央町立吉備高原小学校</t>
  </si>
  <si>
    <t>h2023-33-038_総社市立昭和小学校</t>
  </si>
  <si>
    <t>h2023-33-039_総社市立総社西小学校</t>
  </si>
  <si>
    <t>h2023-33-040_玉野市立八浜小学校</t>
  </si>
  <si>
    <t>h2023-33-042_矢掛町立矢掛小学校</t>
  </si>
  <si>
    <t>h2023-33-046_矢掛町立川面小学校</t>
  </si>
  <si>
    <t>h2023-33-050_総社市立秦小学校</t>
  </si>
  <si>
    <t>h2023-33-051_倉敷市立薗小学校</t>
  </si>
  <si>
    <t>h2023-33-054_玉野市立第二日比小学校</t>
  </si>
  <si>
    <t>h2023-33-055_玉野市立八浜中学校</t>
  </si>
  <si>
    <t>h2023-33-060_玉野市立大崎小学校</t>
  </si>
  <si>
    <t>h2023-33-064_井原市立木之子小学校</t>
  </si>
  <si>
    <t>h2023-33-070_玉野市立胸上小学校</t>
  </si>
  <si>
    <t>h2023-33-072_岡山県立倉敷商業高等学校</t>
  </si>
  <si>
    <t>h2023-33-073_岡山県立津山商業高等学校</t>
  </si>
  <si>
    <t>h2023-33-074_玉野市立日比小学校</t>
  </si>
  <si>
    <t>h2023-34-001_福山市立中条小学校</t>
  </si>
  <si>
    <t>h2023-34-002_尾道市立久保小学校</t>
  </si>
  <si>
    <t>h2023-34-004_三原市立幸崎中学校</t>
  </si>
  <si>
    <t>h2023-34-005_広島県立呉南特別支援学校</t>
  </si>
  <si>
    <t>h2023-34-006_東広島市立寺西小学校</t>
  </si>
  <si>
    <t>h2023-34-007_熊野町立熊野第一小学校</t>
  </si>
  <si>
    <t>h2023-34-009_熊野町立熊野中学校</t>
  </si>
  <si>
    <t>h2023-34-010_福山市立金江小学校</t>
  </si>
  <si>
    <t>h2023-34-012_東広島市立福富中学校</t>
  </si>
  <si>
    <t>h2023-34-013_広島桜が丘高等学校</t>
  </si>
  <si>
    <t>h2023-35-003_宇部市立黒石小学校</t>
  </si>
  <si>
    <t>h2023-35-005_宇部市立黒石中学校</t>
  </si>
  <si>
    <t>h2023-35-009_防府市立華城小学校</t>
  </si>
  <si>
    <t>h2023-35-011_山陽小野田市立高千帆中学校</t>
  </si>
  <si>
    <t>h2023-35-014_萩市立椿西小学校</t>
  </si>
  <si>
    <t>h2023-35-015_山陽小野田市立小野田中学校</t>
  </si>
  <si>
    <t>h2023-35-020_美祢市立伊佐小学校</t>
  </si>
  <si>
    <t>h2023-35-022_周南市立岐陽中学校</t>
  </si>
  <si>
    <t>h2023-35-024_下関市立彦島中学校</t>
  </si>
  <si>
    <t>h2023-35-025_周南市立勝間小学校</t>
  </si>
  <si>
    <t>h2023-35-026_長門市立日置中学校</t>
  </si>
  <si>
    <t>h2023-35-028_下関市立蓋井小学校</t>
  </si>
  <si>
    <t>h2023-35-032_周南市立熊毛中学校</t>
  </si>
  <si>
    <t>h2023-35-036_山口県立萩総合支援学校</t>
  </si>
  <si>
    <t>h2023-35-037_山口市立大内南小学校</t>
  </si>
  <si>
    <t>h2023-35-038_山口県立豊浦総合支援学校</t>
  </si>
  <si>
    <t>h2023-35-040_周防大島町立三蒲小学校</t>
  </si>
  <si>
    <t>h2023-35-041_周防大島町立大島中学校</t>
  </si>
  <si>
    <t>h2023-35-042_山陽小野田市立埴生中学校</t>
  </si>
  <si>
    <t>h2023-35-045_山陽小野田市立赤崎小学校</t>
  </si>
  <si>
    <t>h2023-35-046_山陽小野田市立埴生小学校</t>
  </si>
  <si>
    <t>h2023-35-047_山口県立下関南総合支援学校</t>
  </si>
  <si>
    <t>h2023-35-048_岩国市立装港小学校</t>
  </si>
  <si>
    <t>h2023-35-049_平生町立平生小学校</t>
  </si>
  <si>
    <t>h2023-35-051_下松市立東陽小学校</t>
  </si>
  <si>
    <t>h2023-36-002_徳島市八万小学校</t>
  </si>
  <si>
    <t>h2023-36-003_徳島県立池田高等学校辻校</t>
  </si>
  <si>
    <t>h2023-36-004_鳴門市撫養小学校</t>
  </si>
  <si>
    <t>h2023-36-005_鳴門市第一小学校</t>
  </si>
  <si>
    <t>h2023-36-006_鳴門市林崎小学校</t>
  </si>
  <si>
    <t>h2023-36-007_鳴門市瀬戸中学校</t>
  </si>
  <si>
    <t>h2023-36-011_吉野川市立鴨島東中学校</t>
  </si>
  <si>
    <t>h2023-36-012_阿南市立横見小学校</t>
  </si>
  <si>
    <t>h2023-37-003_高松第一高等学校</t>
  </si>
  <si>
    <t>h2023-37-005_高松市立鬼無小学校</t>
  </si>
  <si>
    <t>h2023-37-007_東かがわ市立大内小学校</t>
  </si>
  <si>
    <t>h2023-37-009_東かがわ市立大川中学校</t>
  </si>
  <si>
    <t>h2023-37-010_香川誠陵高等学校</t>
  </si>
  <si>
    <t>h2023-37-011_香川誠陵中学校</t>
  </si>
  <si>
    <t>h2023-37-012_香川県立高松桜井高等学校</t>
  </si>
  <si>
    <t>h2023-38-001_済美平成中等教育学校</t>
  </si>
  <si>
    <t>h2023-38-002_松山市立河野小学校</t>
  </si>
  <si>
    <t>h2023-38-003_松山市立素鵞小学校</t>
  </si>
  <si>
    <t>h2023-38-005_松山市立伊台小学校</t>
  </si>
  <si>
    <t>h2023-38-006_西条市立周布小学校</t>
  </si>
  <si>
    <t>h2023-38-007_宇和島市立城北中学校</t>
  </si>
  <si>
    <t>h2023-38-009_砥部町立砥部中学校</t>
  </si>
  <si>
    <t>h2023-38-011_松山市立石井東小学校</t>
  </si>
  <si>
    <t>h2023-38-012_西予市立中川小学校</t>
  </si>
  <si>
    <t>h2023-38-013_松山市立素鵞小学校</t>
  </si>
  <si>
    <t>h2023-39-002_高知市立横浜小学校</t>
  </si>
  <si>
    <t>h2023-39-003_高知市立一宮小学校</t>
  </si>
  <si>
    <t>h2023-39-009_高知市立江陽小学校</t>
  </si>
  <si>
    <t>h2023-39-010_芸西村立芸西小学校</t>
  </si>
  <si>
    <t>h2023-39-012_高知市立城東中学校</t>
  </si>
  <si>
    <t>h2023-39-017_安芸市立安芸第一小学校</t>
  </si>
  <si>
    <t>h2023-39-018_安芸市立清水ケ丘中学校</t>
  </si>
  <si>
    <t>h2023-40-005_那珂川市立那珂川中学校</t>
  </si>
  <si>
    <t>h2023-40-007_那珂川市立安徳南小学校</t>
  </si>
  <si>
    <t>h2023-40-011_筑前町立夜須中学校</t>
  </si>
  <si>
    <t>h2023-40-012_田川市立大浦小学校</t>
  </si>
  <si>
    <t>h2023-40-014_粕屋町立粕屋西小学校</t>
  </si>
  <si>
    <t>h2023-40-017_うきは市立江南小学校</t>
  </si>
  <si>
    <t>h2023-40-018_福岡雙葉小学校</t>
  </si>
  <si>
    <t>h2023-41-003_多久市立東原庠舎中央校</t>
  </si>
  <si>
    <t>h2023-42-001_長崎大学教育学部附属小学校</t>
  </si>
  <si>
    <t>h2023-42-002_長崎市立伊良林小学校</t>
  </si>
  <si>
    <t>h2023-42-004_長崎市立山里中学校</t>
  </si>
  <si>
    <t>h2023-42-005_佐世保市立潮見小学校</t>
  </si>
  <si>
    <t>h2023-42-006_佐世保市立祇園小学校</t>
  </si>
  <si>
    <t>h2023-42-007_佐世保市立山澄中学校</t>
  </si>
  <si>
    <t>h2023-42-008_長崎県立佐世保特別支援学校</t>
  </si>
  <si>
    <t>h2023-42-009_聖和女子学院中学校</t>
  </si>
  <si>
    <t>h2023-42-010_聖和女子学院高等学校</t>
  </si>
  <si>
    <t>h2023-42-011_西海学園高等学校</t>
  </si>
  <si>
    <t>h2023-42-012_長崎市立西城山小学校</t>
  </si>
  <si>
    <t>h2023-42-013_長崎市立晴海台小学校</t>
  </si>
  <si>
    <t>h2023-42-014_長崎市立南陽小学校</t>
  </si>
  <si>
    <t>h2023-42-015_五島市立奥浦中学校</t>
  </si>
  <si>
    <t>h2023-42-016_五島市立奥浦小学校</t>
  </si>
  <si>
    <t>h2023-42-017_五島市立三井楽小学校</t>
  </si>
  <si>
    <t>h2023-42-018_新上五島町立魚目小学校</t>
  </si>
  <si>
    <t>h2023-42-019_長崎市立城山小学校</t>
  </si>
  <si>
    <t>h2023-42-020_島原市立第一小学校</t>
  </si>
  <si>
    <t>h2023-43-003_小国町立小国小学校</t>
  </si>
  <si>
    <t>h2023-43-004_大津町立護川小学校</t>
  </si>
  <si>
    <t>h2023-43-005_合志市立合志楓の森中学校</t>
  </si>
  <si>
    <t>h2023-43-006_合志市立合志中学校</t>
  </si>
  <si>
    <t>h2023-43-007_合志市立西合志中学校</t>
  </si>
  <si>
    <t>h2023-43-008_熊本マリスト学園中学校</t>
  </si>
  <si>
    <t>h2023-43-009_氷川町立竜北西部小学校</t>
  </si>
  <si>
    <t>h2023-43-010_氷川町立竜北東小学校</t>
  </si>
  <si>
    <t>h2023-43-011_氷川町及び八代市中学校組合立氷川中学校</t>
  </si>
  <si>
    <t>h2023-43-012_氷川町立宮原小学校</t>
  </si>
  <si>
    <t>h2023-43-013_氷川町立竜北中学校</t>
  </si>
  <si>
    <t>h2023-43-014_菊陽町立武蔵ヶ丘小学校</t>
  </si>
  <si>
    <t>h2023-43-015_大津町立大津南小学校</t>
  </si>
  <si>
    <t>h2023-43-016_合志市立合志南小学校</t>
  </si>
  <si>
    <t>h2023-43-018_合志市立西合志中央小学校</t>
  </si>
  <si>
    <t>h2023-44-001_学校法人平松学園向陽中学校</t>
  </si>
  <si>
    <t>h2023-44-005_豊後大野市立千歳小学校</t>
  </si>
  <si>
    <t>h2023-44-007_大分市立小佐井小学校</t>
  </si>
  <si>
    <t>h2023-44-008_別府市立鶴見台中学校</t>
  </si>
  <si>
    <t>h2023-44-009_大分市立城東中学校</t>
  </si>
  <si>
    <t>h2023-44-010_別府市立亀川小学校</t>
  </si>
  <si>
    <t>h2023-44-011_大分市立碩田学園</t>
  </si>
  <si>
    <t>h2023-45-009_椎葉村立椎葉中学校</t>
  </si>
  <si>
    <t>h2023-45-014_宮崎県立宮崎大宮高等学校</t>
  </si>
  <si>
    <t>h2023-45-015_都城市立有水小学校</t>
  </si>
  <si>
    <t>h2023-45-016_新富町立富田中学校</t>
  </si>
  <si>
    <t>h2023-45-021_宮崎県立五ヶ瀬中等教育学校（前期課程）</t>
  </si>
  <si>
    <t>h2023-45-022_宮崎県立五ヶ瀬中等教育学校（後期課程）</t>
  </si>
  <si>
    <t>h2023-45-025_宮崎市立広瀬西小学校</t>
  </si>
  <si>
    <t>h2023-45-026_宮崎市立国富小学校</t>
  </si>
  <si>
    <t>h2023-45-027_宮崎市立那珂小学校</t>
  </si>
  <si>
    <t>h2023-45-028_宮崎市立国富小学校</t>
  </si>
  <si>
    <t>h2023-45-031_宮崎市立恒久小学校</t>
  </si>
  <si>
    <t>h2023-45-033_宮崎県立日南くろしお支援学校</t>
  </si>
  <si>
    <t>h2023-45-034_宮崎市立赤江小学校</t>
  </si>
  <si>
    <t>h2023-46-001_曾於市立大隅中学校</t>
  </si>
  <si>
    <t>h2023-46-002_鹿児島市立天保山中学校</t>
  </si>
  <si>
    <t>h2023-46-003_志布志市立尾野見小学校</t>
  </si>
  <si>
    <t>h2023-46-004_姶良市立帖佐小学校</t>
  </si>
  <si>
    <t>h2023-46-012_志布志市立有明中学校</t>
  </si>
  <si>
    <t>h2023-46-013_大崎町立中沖小学校</t>
  </si>
  <si>
    <t>h2023-46-014_肝付町立内之浦小学校</t>
  </si>
  <si>
    <t>h2023-47-009_石垣市立新川小学校</t>
  </si>
  <si>
    <t>h2023-47-010_石垣市立八島小学校</t>
  </si>
  <si>
    <t>h2023-47-011_糸満市立糸満南小学校</t>
  </si>
  <si>
    <t>h2023-47-013_うるま市立川崎小学校</t>
  </si>
  <si>
    <t>h2023-47-014_金武町立金武小学校</t>
  </si>
  <si>
    <t>h2023-47-015_那覇市立天久小学校</t>
  </si>
  <si>
    <t>h2023-47-016_那覇市立高良小学校</t>
  </si>
  <si>
    <t>h2023-47-021_沖縄市立美里小学校</t>
  </si>
  <si>
    <t>h2023-47-022_沖縄市立宮里小学校</t>
  </si>
  <si>
    <t>h2023-47-023_うるま市立あげな小学校</t>
  </si>
  <si>
    <t>h2023-47-024_北谷町立北玉小学校</t>
  </si>
  <si>
    <t>h2023-47-026_浦添市立港川小学校</t>
  </si>
  <si>
    <t>h2023-47-027_浦添市立浦添小学校</t>
  </si>
  <si>
    <t>h2023-47-028_金武町立金武中学校</t>
  </si>
  <si>
    <t>h2023-47-032_名護市立名護小学校</t>
  </si>
  <si>
    <t>h2023-47-033_那覇市立城岳小学校</t>
  </si>
  <si>
    <t>h2023-47-035_南城市立大里中学校</t>
  </si>
  <si>
    <t>h2023-47-037_竹富町立上原小学校</t>
  </si>
  <si>
    <t>h2023-47-039_宜野湾市立真志喜中学校</t>
  </si>
  <si>
    <t>h2023-47-040_うるま市立高江洲小学校</t>
  </si>
  <si>
    <t>h2023-47-042_沖縄市立美里中学校</t>
  </si>
  <si>
    <t>h2023-47-046_沖縄市立宮里中学校</t>
  </si>
  <si>
    <t>h2023-47-049_うるま市立宮森小学校</t>
  </si>
  <si>
    <t>h2023-47-051_那覇市立曙小学校</t>
  </si>
  <si>
    <t>h2023-47-052_糸満市立高嶺小学校</t>
  </si>
  <si>
    <t>h2023-47-053_浦添市立浦城小学校</t>
  </si>
  <si>
    <t>h2023-47-054_那覇市立さつき小学校</t>
  </si>
  <si>
    <t>h2023-47-055_浦添市立牧港小学校</t>
  </si>
  <si>
    <t>h2023-47-056_那覇市立安謝小学校</t>
  </si>
  <si>
    <t>h2023-47-057_浦添市立沢岻小学校</t>
  </si>
  <si>
    <t>h2023-47-058_浦添市立当山小学校</t>
  </si>
  <si>
    <t>h2023-47-059_石垣市立平真小学校</t>
  </si>
  <si>
    <t>h2023-47-062_八重瀬町立具志頭小学校</t>
  </si>
  <si>
    <t>h2023-47-063_浦添市立前田小学校</t>
  </si>
  <si>
    <t>h2023-47-064_浦添市立宮城小学校</t>
  </si>
  <si>
    <t>h2023-47-065_沖縄県立島尻特別支援学校</t>
  </si>
  <si>
    <t>h2023-47-066_名護市立名護中学校</t>
  </si>
  <si>
    <t>h2023-47-067_名護市立屋部小学校</t>
  </si>
  <si>
    <t>h2023-47-068_沖縄市立山内小学校</t>
  </si>
  <si>
    <t>h2023-47-069_西原町立西原東小学校</t>
  </si>
  <si>
    <t>h2023-47-070_沖縄市立美東小学校</t>
  </si>
  <si>
    <t>h2023-47-071_沖縄市立コザ中学校</t>
  </si>
  <si>
    <t>h2023-47-072_嘉手納町立嘉手納小学校</t>
  </si>
  <si>
    <t>h2023-47-073_うるま市立勝連小学校</t>
  </si>
  <si>
    <t>h2023-47-074_沖縄市立比屋根小学校</t>
  </si>
  <si>
    <t>h2023-48-001_札幌市立藤野小学校</t>
  </si>
  <si>
    <t>h2023-48-003_札幌市立西岡南小学校</t>
  </si>
  <si>
    <t>h2023-48-004_札幌市立百合が原小学校</t>
  </si>
  <si>
    <t>h2023-48-005_札幌市立清田中学校</t>
  </si>
  <si>
    <t>h2023-48-006_札幌市立二条小学校</t>
  </si>
  <si>
    <t>h2023-48-007_札幌市立共栄小学校</t>
  </si>
  <si>
    <t>h2023-48-008_札幌市立あやめ野小学校</t>
  </si>
  <si>
    <t>h2023-48-009_札幌市立駒岡小学校</t>
  </si>
  <si>
    <t>h2023-49-001_仙台市立岡田小学校</t>
  </si>
  <si>
    <t>h2023-50-001_さいたま市立東宮下小学校</t>
  </si>
  <si>
    <t>h2023-50-002_さいたま市立指扇小学校</t>
  </si>
  <si>
    <t>h2023-50-003_さいたま市立野田小学校</t>
  </si>
  <si>
    <t>h2023-50-004_さいたま市立上落合小学校</t>
  </si>
  <si>
    <t>h2023-50-005_さいたま市立新開小学校</t>
  </si>
  <si>
    <t>h2023-51-002_千葉市立高洲小学校</t>
  </si>
  <si>
    <t>h2023-52-002_横浜市立三ツ沢小学校</t>
  </si>
  <si>
    <t>h2023-52-003_横浜市立菊名小学校</t>
  </si>
  <si>
    <t>h2023-52-004_横浜市立権太坂小学校</t>
  </si>
  <si>
    <t>h2023-52-005_横浜市立もえぎ野中学校</t>
  </si>
  <si>
    <t>h2023-52-006_横浜市立桂小学校</t>
  </si>
  <si>
    <t>h2023-52-008_横浜市立日野小学校</t>
  </si>
  <si>
    <t>h2023-52-009_横浜市立永田小学校</t>
  </si>
  <si>
    <t>h2023-52-010_横浜市立井土ケ谷小学校</t>
  </si>
  <si>
    <t>h2023-52-011_横浜市立根岸小学校</t>
  </si>
  <si>
    <t>h2023-52-013_横浜市立上郷小学校</t>
  </si>
  <si>
    <t>h2023-52-016_横浜市立南瀬谷小学校</t>
  </si>
  <si>
    <t>h2023-52-017_横浜市立都田小学校</t>
  </si>
  <si>
    <t>h2023-52-018_横浜市立藤の木小学校</t>
  </si>
  <si>
    <t>h2023-52-020_横浜市立日下小学校</t>
  </si>
  <si>
    <t>h2023-52-026_横浜市立川和東小学校</t>
  </si>
  <si>
    <t>h2023-52-027_横浜市立浜小学校</t>
  </si>
  <si>
    <t>h2023-52-028_横浜市立鳥が丘小学校</t>
  </si>
  <si>
    <t>h2023-52-029_横浜市立西寺尾第二小学校</t>
  </si>
  <si>
    <t>h2023-52-030_横浜市立港北小学校</t>
  </si>
  <si>
    <t>h2023-52-033_横浜市立倉田小学校</t>
  </si>
  <si>
    <t>h2023-52-035_横浜市立青葉台中学校</t>
  </si>
  <si>
    <t>h2023-52-036_横浜市立みなとみらい本町小学校</t>
  </si>
  <si>
    <t>h2023-52-038_横浜市立篠原中学校</t>
  </si>
  <si>
    <t>h2023-52-039_横浜市立市ヶ尾中学校</t>
  </si>
  <si>
    <t>h2023-52-040_横浜市立桜岡小学校</t>
  </si>
  <si>
    <t>h2023-52-042_横浜市立中丸小学校</t>
  </si>
  <si>
    <t>h2023-52-043_横浜市立新吉田小学校</t>
  </si>
  <si>
    <t>h2023-52-044_横浜市立新石川小学校</t>
  </si>
  <si>
    <t>h2023-52-045_横浜市立荏田東第一小学校</t>
  </si>
  <si>
    <t>h2023-52-046_横浜市立本郷小学校</t>
  </si>
  <si>
    <t>h2023-52-047_横浜市立恩田小学校</t>
  </si>
  <si>
    <t>h2023-52-048_横浜市立港南台第一小学校</t>
  </si>
  <si>
    <t>h2023-53-001_川崎市立犬蔵小学校</t>
  </si>
  <si>
    <t>h2023-53-002_川崎市立田島小学校</t>
  </si>
  <si>
    <t>h2023-53-003_川崎市立中央支援学校(高等部分教室)</t>
  </si>
  <si>
    <t>h2023-53-004_川崎市立東菅小学校</t>
  </si>
  <si>
    <t>h2023-53-005_川崎市立小杉小学校</t>
  </si>
  <si>
    <t>h2023-53-006_川崎市立東住吉小学校</t>
  </si>
  <si>
    <t>h2023-53-008_川崎市立柿生小学校</t>
  </si>
  <si>
    <t>h2023-53-009_川崎市立虹ヶ丘小学校</t>
  </si>
  <si>
    <t>h2023-53-010_川崎市立西御幸小学校</t>
  </si>
  <si>
    <t>h2023-55-001_新潟市立岡方第二小学校</t>
  </si>
  <si>
    <t>h2023-55-002_新潟市立根岸小学校</t>
  </si>
  <si>
    <t>h2023-55-004_新潟市立下山小学校</t>
  </si>
  <si>
    <t>h2023-55-005_新潟市立濁川小学校</t>
  </si>
  <si>
    <t>h2023-56-003_静岡市立千代田東小学校</t>
  </si>
  <si>
    <t>h2023-57-001_浜松市立丸塚中学校</t>
  </si>
  <si>
    <t>h2023-58-002_名古屋市立植田東小学校</t>
  </si>
  <si>
    <t>h2023-59-001_京都市立松尾小学校</t>
  </si>
  <si>
    <t>h2023-59-003_京都市立音羽川小学校</t>
  </si>
  <si>
    <t>h2023-59-004_京都市立下京中学校</t>
  </si>
  <si>
    <t>h2023-59-005_京都市立宕陰小中学校</t>
  </si>
  <si>
    <t>h2023-59-006_京都市立京都京北小中学校</t>
  </si>
  <si>
    <t>h2023-59-007_京都市立葵小学校</t>
  </si>
  <si>
    <t>h2023-59-012_京都市立嵐山小学校</t>
  </si>
  <si>
    <t>h2023-59-013_京都市立桂川小学校</t>
  </si>
  <si>
    <t>h2023-59-015_京都市立柊野小学校</t>
  </si>
  <si>
    <t>h2023-59-016_京都市立太秦中学校</t>
  </si>
  <si>
    <t>h2023-59-020_京都市立西大路小学校</t>
  </si>
  <si>
    <t>h2023-59-021_京都市立竹田小学校</t>
  </si>
  <si>
    <t>h2023-59-022_京都市立北醍醐小学校</t>
  </si>
  <si>
    <t>h2023-59-023_京都市立西野小学校</t>
  </si>
  <si>
    <t>h2023-59-024_京都市立陵ヶ岡小学校</t>
  </si>
  <si>
    <t>h2023-59-026_京都市立向島東中学校</t>
  </si>
  <si>
    <t>h2023-59-027_京都市立下京中学校</t>
  </si>
  <si>
    <t>h2023-59-028_京都市立凌風小学校</t>
  </si>
  <si>
    <t>h2023-59-029_京都市立唐橋小学校</t>
  </si>
  <si>
    <t>h2023-59-034_京都市立嘉楽中学校</t>
  </si>
  <si>
    <t>h2023-59-037_京都市立下京中学校</t>
  </si>
  <si>
    <t>h2023-59-038_京都市立鳳徳小学校</t>
  </si>
  <si>
    <t>h2023-59-039_京都市立京極小学校</t>
  </si>
  <si>
    <t>h2023-59-040_京都市立修学院第二小学校</t>
  </si>
  <si>
    <t>h2023-60-002_大阪市立鶴見橋中学校</t>
  </si>
  <si>
    <t>h2023-60-003_大阪市立長橋小学校</t>
  </si>
  <si>
    <t>h2023-60-009_大阪市立菅原小学校</t>
  </si>
  <si>
    <t>h2023-60-011_大阪市立喜連西小学校</t>
  </si>
  <si>
    <t>h2023-60-012_大阪市立生魂小学校</t>
  </si>
  <si>
    <t>h2023-60-017_大阪市立難波中学校</t>
  </si>
  <si>
    <t>h2023-60-018_大阪市立文の里中学校</t>
  </si>
  <si>
    <t>h2023-60-019_大阪市立長居小学校</t>
  </si>
  <si>
    <t>h2023-61-001_堺市立登美丘中学校</t>
  </si>
  <si>
    <t>h2023-61-002_堺市立三原台中学校</t>
  </si>
  <si>
    <t>h2023-62-001_神戸市立甲緑小学校</t>
  </si>
  <si>
    <t>h2023-62-002_神戸市立魚崎小学校</t>
  </si>
  <si>
    <t>h2023-62-003_神戸市立枝吉小学校</t>
  </si>
  <si>
    <t>h2023-62-005_神戸市立有野北中学校</t>
  </si>
  <si>
    <t>h2023-63-002_岡山市立甲浦小学校</t>
  </si>
  <si>
    <t>h2023-63-005_岡山市立芳田中学校</t>
  </si>
  <si>
    <t>h2023-64-001_広島市立原南小学校</t>
  </si>
  <si>
    <t>h2023-64-002_広島市立五日市中央小学校</t>
  </si>
  <si>
    <t>h2023-64-003_広島市立鈴張小学校</t>
  </si>
  <si>
    <t>h2023-64-004_広島市立石内小学校</t>
  </si>
  <si>
    <t>h2023-64-005_広島市立吉島小学校</t>
  </si>
  <si>
    <t>h2023-64-008_広島市立吉島小学校</t>
  </si>
  <si>
    <t>h2023-64-009_広島市立山本小学校</t>
  </si>
  <si>
    <t>h2023-64-011_広島市立吉島小学校</t>
  </si>
  <si>
    <t>h2023-65-001_北九州市立中島小学校</t>
  </si>
  <si>
    <t>h2023-65-002_北九州市立貴船小学校</t>
  </si>
  <si>
    <t>h2023-65-003_北九州市立白銀中学校</t>
  </si>
  <si>
    <t>h2023-65-005_北九州市立大里東小学校</t>
  </si>
  <si>
    <t>h2023-65-006_北九州市立赤坂小学校</t>
  </si>
  <si>
    <t>h2023-66-001_福岡市立西戸崎小学校</t>
  </si>
  <si>
    <t>h2023-66-003_福岡市立香陵小学校</t>
  </si>
  <si>
    <t>h2023-66-005_福岡市立小笹小学校</t>
  </si>
  <si>
    <t>h2023-66-007_福岡市立八田小学校</t>
  </si>
  <si>
    <t>h2023-67-001_熊本市立菱形小学校</t>
  </si>
  <si>
    <t>h2023-01-001</t>
    <phoneticPr fontId="3"/>
  </si>
  <si>
    <t>苫小牧市立沼ノ端小学校</t>
    <phoneticPr fontId="3"/>
  </si>
  <si>
    <t>経費報告書(兼)支払依頼書</t>
    <phoneticPr fontId="3"/>
  </si>
  <si>
    <t>予算額</t>
    <rPh sb="0" eb="3">
      <t>ヨサンガク</t>
    </rPh>
    <phoneticPr fontId="4"/>
  </si>
  <si>
    <t>支給確定額</t>
    <rPh sb="0" eb="4">
      <t>シキュウカクテイ</t>
    </rPh>
    <rPh sb="4" eb="5">
      <t>ガク</t>
    </rPh>
    <phoneticPr fontId="4"/>
  </si>
  <si>
    <t>差額（支給確定額－予算額）</t>
    <rPh sb="0" eb="2">
      <t>サガク</t>
    </rPh>
    <rPh sb="3" eb="7">
      <t>シキュウカクテイ</t>
    </rPh>
    <rPh sb="7" eb="8">
      <t>ガク</t>
    </rPh>
    <rPh sb="9" eb="12">
      <t>ヨサンガク</t>
    </rPh>
    <phoneticPr fontId="4"/>
  </si>
  <si>
    <t>支給確定額</t>
    <rPh sb="0" eb="2">
      <t>シキュウ</t>
    </rPh>
    <rPh sb="2" eb="4">
      <t>カクテイ</t>
    </rPh>
    <rPh sb="4" eb="5">
      <t>ガク</t>
    </rPh>
    <phoneticPr fontId="4"/>
  </si>
  <si>
    <t>差額（支給確定額－予算額）</t>
    <rPh sb="0" eb="2">
      <t>サガク</t>
    </rPh>
    <rPh sb="3" eb="5">
      <t>シキュウ</t>
    </rPh>
    <rPh sb="5" eb="7">
      <t>カクテイ</t>
    </rPh>
    <rPh sb="7" eb="8">
      <t>ガク</t>
    </rPh>
    <rPh sb="9" eb="12">
      <t>ヨサンガク</t>
    </rPh>
    <phoneticPr fontId="4"/>
  </si>
  <si>
    <r>
      <rPr>
        <b/>
        <sz val="10"/>
        <color rgb="FFFF0000"/>
        <rFont val="ＭＳ Ｐゴシック"/>
        <family val="3"/>
        <charset val="128"/>
      </rPr>
      <t>※電車・バス利用に限り、公式に運賃改訂されている場合には、増額をお認めいたします。変更後の運賃にて計上してください</t>
    </r>
    <r>
      <rPr>
        <sz val="9"/>
        <rFont val="ＭＳ Ｐゴシック"/>
        <family val="3"/>
        <charset val="128"/>
      </rPr>
      <t xml:space="preserve">
※交通機関名欄は、プルダウンより選択してください
※距離を必ず記入してください</t>
    </r>
    <rPh sb="1" eb="3">
      <t>デンシャ</t>
    </rPh>
    <rPh sb="12" eb="14">
      <t>コウシキ</t>
    </rPh>
    <rPh sb="15" eb="17">
      <t>ウンチン</t>
    </rPh>
    <rPh sb="17" eb="19">
      <t>カイテイ</t>
    </rPh>
    <rPh sb="24" eb="26">
      <t>バアイ</t>
    </rPh>
    <rPh sb="29" eb="31">
      <t>ゾウガク</t>
    </rPh>
    <rPh sb="33" eb="34">
      <t>ミト</t>
    </rPh>
    <rPh sb="41" eb="43">
      <t>ヘンコウ</t>
    </rPh>
    <rPh sb="43" eb="44">
      <t>ゴ</t>
    </rPh>
    <rPh sb="45" eb="47">
      <t>ウンチン</t>
    </rPh>
    <rPh sb="49" eb="51">
      <t>ケイジョウ</t>
    </rPh>
    <phoneticPr fontId="4"/>
  </si>
  <si>
    <t>gh1108</t>
  </si>
  <si>
    <t>gh1109</t>
  </si>
  <si>
    <t>gh1110</t>
  </si>
  <si>
    <t>gh1111</t>
  </si>
  <si>
    <t>gh1112</t>
  </si>
  <si>
    <t>gh1113</t>
  </si>
  <si>
    <t>gh1114</t>
  </si>
  <si>
    <t>gh1115</t>
  </si>
  <si>
    <t>gh1116</t>
  </si>
  <si>
    <t>gh1117</t>
  </si>
  <si>
    <t>gh1118</t>
  </si>
  <si>
    <t>gh1119</t>
  </si>
  <si>
    <t>gh1120</t>
  </si>
  <si>
    <t>gh1121</t>
  </si>
  <si>
    <t>gh1122</t>
  </si>
  <si>
    <t>gh1123</t>
  </si>
  <si>
    <t>gh1124</t>
  </si>
  <si>
    <t>gh1125</t>
  </si>
  <si>
    <t>gh1126</t>
  </si>
  <si>
    <t>gh1127</t>
  </si>
  <si>
    <t>gh1128</t>
  </si>
  <si>
    <t>gh1129</t>
  </si>
  <si>
    <t>gh1130</t>
  </si>
  <si>
    <t>gh1131</t>
  </si>
  <si>
    <t>gh1132</t>
  </si>
  <si>
    <t>gh1133</t>
  </si>
  <si>
    <t>gh1134</t>
  </si>
  <si>
    <t>gh1135</t>
  </si>
  <si>
    <t>gh1136</t>
  </si>
  <si>
    <t>gh1137</t>
  </si>
  <si>
    <t>gh1138</t>
  </si>
  <si>
    <t>gh1139</t>
  </si>
  <si>
    <t>gh1140</t>
  </si>
  <si>
    <t>gh1141</t>
  </si>
  <si>
    <t>gh1142</t>
  </si>
  <si>
    <t>gh1143</t>
  </si>
  <si>
    <t>gh1144</t>
  </si>
  <si>
    <t>gh1145</t>
  </si>
  <si>
    <t>gh1146</t>
  </si>
  <si>
    <t>gh1147</t>
  </si>
  <si>
    <t>gh1148</t>
  </si>
  <si>
    <t>gh1149</t>
  </si>
  <si>
    <t>gh1150</t>
  </si>
  <si>
    <t>gh1151</t>
  </si>
  <si>
    <t>gh1152</t>
  </si>
  <si>
    <t>gh1153</t>
  </si>
  <si>
    <t>gh1154</t>
  </si>
  <si>
    <t>gh1155</t>
  </si>
  <si>
    <t>gh1156</t>
  </si>
  <si>
    <t>gh1157</t>
  </si>
  <si>
    <t>gh1158</t>
  </si>
  <si>
    <t>gh1159</t>
  </si>
  <si>
    <t>gh1160</t>
  </si>
  <si>
    <t>gh1161</t>
  </si>
  <si>
    <t>gh1162</t>
  </si>
  <si>
    <t>gh1163</t>
  </si>
  <si>
    <t>gh1164</t>
  </si>
  <si>
    <t>gh1165</t>
  </si>
  <si>
    <t>gh1166</t>
  </si>
  <si>
    <t>gh1167</t>
  </si>
  <si>
    <t>gh1168</t>
  </si>
  <si>
    <t>gh1169</t>
  </si>
  <si>
    <t>gh1170</t>
  </si>
  <si>
    <t>gh1171</t>
  </si>
  <si>
    <t>gh1172</t>
  </si>
  <si>
    <t>gh1173</t>
  </si>
  <si>
    <t>gh1174</t>
  </si>
  <si>
    <t>gh1175</t>
  </si>
  <si>
    <t>gh1176</t>
  </si>
  <si>
    <t>gh1177</t>
  </si>
  <si>
    <t>gh1178</t>
  </si>
  <si>
    <t>gh1179</t>
  </si>
  <si>
    <t>gh1180</t>
  </si>
  <si>
    <t>gh1181</t>
  </si>
  <si>
    <t>gh1182</t>
  </si>
  <si>
    <t>gh1183</t>
  </si>
  <si>
    <t>gh1184</t>
  </si>
  <si>
    <t>gh1185</t>
  </si>
  <si>
    <t>gh1186</t>
  </si>
  <si>
    <t>gh1187</t>
  </si>
  <si>
    <t>gh1188</t>
  </si>
  <si>
    <t>gh1189</t>
  </si>
  <si>
    <t>gh1190</t>
  </si>
  <si>
    <t>gh1191</t>
  </si>
  <si>
    <t>gh1192</t>
  </si>
  <si>
    <t>gh1193</t>
  </si>
  <si>
    <t>gh1194</t>
  </si>
  <si>
    <t>gh1195</t>
  </si>
  <si>
    <t>gh1196</t>
  </si>
  <si>
    <t>gh1197</t>
  </si>
  <si>
    <t>gh1198</t>
  </si>
  <si>
    <t>gh1199</t>
  </si>
  <si>
    <t>gh1200</t>
  </si>
  <si>
    <t>gh1201</t>
  </si>
  <si>
    <t>gh1202</t>
  </si>
  <si>
    <t>gh1203</t>
  </si>
  <si>
    <t>gh1204</t>
  </si>
  <si>
    <t>gh1205</t>
  </si>
  <si>
    <t>gh1206</t>
  </si>
  <si>
    <t>gh1207</t>
  </si>
  <si>
    <t>gh1208</t>
  </si>
  <si>
    <t>gh1209</t>
  </si>
  <si>
    <t>gh1210</t>
  </si>
  <si>
    <t>gh1211</t>
  </si>
  <si>
    <t>gh1212</t>
  </si>
  <si>
    <t>gh1213</t>
  </si>
  <si>
    <t>gh1214</t>
  </si>
  <si>
    <t>gh1215</t>
  </si>
  <si>
    <t>gh1216</t>
  </si>
  <si>
    <t>gh1217</t>
  </si>
  <si>
    <t>gh1218</t>
  </si>
  <si>
    <t>gh1219</t>
  </si>
  <si>
    <t>gh1220</t>
  </si>
  <si>
    <t>gh1221</t>
  </si>
  <si>
    <t>gh1222</t>
  </si>
  <si>
    <t>gh1223</t>
  </si>
  <si>
    <t>gh1224</t>
  </si>
  <si>
    <t>gh1225</t>
  </si>
  <si>
    <t>gh1226</t>
  </si>
  <si>
    <t>gh1227</t>
  </si>
  <si>
    <t>gh1228</t>
  </si>
  <si>
    <t>gh1229</t>
  </si>
  <si>
    <t>gh1230</t>
  </si>
  <si>
    <t>gh1231</t>
  </si>
  <si>
    <t>gh1232</t>
  </si>
  <si>
    <t>gh1233</t>
  </si>
  <si>
    <t>gh1234</t>
  </si>
  <si>
    <t>gh1235</t>
  </si>
  <si>
    <t>gh1236</t>
  </si>
  <si>
    <t>gh1237</t>
  </si>
  <si>
    <t>gh1238</t>
  </si>
  <si>
    <t>gh1239</t>
  </si>
  <si>
    <t>gh1240</t>
  </si>
  <si>
    <t>gh1241</t>
  </si>
  <si>
    <t>gh1242</t>
  </si>
  <si>
    <t>gh1243</t>
  </si>
  <si>
    <t>gh1244</t>
  </si>
  <si>
    <t>gh1245</t>
  </si>
  <si>
    <t>gh1246</t>
  </si>
  <si>
    <t>gh1247</t>
  </si>
  <si>
    <t>gh1248</t>
  </si>
  <si>
    <t>gh1249</t>
  </si>
  <si>
    <t>gh1250</t>
  </si>
  <si>
    <t>gh1251</t>
  </si>
  <si>
    <t>gh1252</t>
  </si>
  <si>
    <t>gh1253</t>
  </si>
  <si>
    <t>gh1254</t>
  </si>
  <si>
    <t>gh1255</t>
  </si>
  <si>
    <t>gh1256</t>
  </si>
  <si>
    <t>gh1257</t>
  </si>
  <si>
    <t>gh1258</t>
  </si>
  <si>
    <t>gh1259</t>
  </si>
  <si>
    <t>gh1260</t>
  </si>
  <si>
    <t>gh1261</t>
  </si>
  <si>
    <t>gh1262</t>
  </si>
  <si>
    <t>gh1263</t>
  </si>
  <si>
    <t>gh1264</t>
  </si>
  <si>
    <t>gh1265</t>
  </si>
  <si>
    <t>gh1266</t>
  </si>
  <si>
    <t>gh1267</t>
  </si>
  <si>
    <t>gh1268</t>
  </si>
  <si>
    <t>gh1269</t>
  </si>
  <si>
    <t>gh1270</t>
  </si>
  <si>
    <t>gh1271</t>
  </si>
  <si>
    <t>gh1272</t>
  </si>
  <si>
    <t>gh1273</t>
  </si>
  <si>
    <t>gh1274</t>
  </si>
  <si>
    <t>gh1275</t>
  </si>
  <si>
    <t>gh1276</t>
  </si>
  <si>
    <t>gh1277</t>
  </si>
  <si>
    <t>gh1278</t>
  </si>
  <si>
    <t>gh1279</t>
  </si>
  <si>
    <t>gh1280</t>
  </si>
  <si>
    <t>gh1281</t>
  </si>
  <si>
    <t>gh1282</t>
  </si>
  <si>
    <t>gh1283</t>
  </si>
  <si>
    <t>gh1284</t>
  </si>
  <si>
    <t>gh1285</t>
  </si>
  <si>
    <t>gh1286</t>
  </si>
  <si>
    <t>gh1287</t>
  </si>
  <si>
    <t>gh1288</t>
  </si>
  <si>
    <t>gh1289</t>
  </si>
  <si>
    <t>gh1290</t>
  </si>
  <si>
    <t>gh1291</t>
  </si>
  <si>
    <t>gh1292</t>
  </si>
  <si>
    <t>gh1293</t>
  </si>
  <si>
    <t>gh1294</t>
  </si>
  <si>
    <t>gh1295</t>
  </si>
  <si>
    <t>gh1296</t>
  </si>
  <si>
    <t>gh1297</t>
  </si>
  <si>
    <t>gh1298</t>
  </si>
  <si>
    <t>gh1299</t>
  </si>
  <si>
    <t>gh1300</t>
  </si>
  <si>
    <t>gh1301</t>
  </si>
  <si>
    <t>gh1302</t>
  </si>
  <si>
    <t>gh1303</t>
  </si>
  <si>
    <t>gh1304</t>
  </si>
  <si>
    <t>gh1305</t>
  </si>
  <si>
    <t>gh1306</t>
  </si>
  <si>
    <t>gh1307</t>
  </si>
  <si>
    <t>gh1308</t>
  </si>
  <si>
    <t>gh1309</t>
  </si>
  <si>
    <t>gh1310</t>
  </si>
  <si>
    <t>gh1311</t>
  </si>
  <si>
    <t>gh1312</t>
  </si>
  <si>
    <t>gh1313</t>
  </si>
  <si>
    <t>gh1314</t>
  </si>
  <si>
    <t>gh1315</t>
  </si>
  <si>
    <t>gh1316</t>
  </si>
  <si>
    <t>gh1317</t>
  </si>
  <si>
    <t>gh1318</t>
  </si>
  <si>
    <t>gh1319</t>
  </si>
  <si>
    <t>gh1320</t>
  </si>
  <si>
    <t>gh1321</t>
  </si>
  <si>
    <t>gh1322</t>
  </si>
  <si>
    <t>gh1323</t>
  </si>
  <si>
    <t>gh1324</t>
  </si>
  <si>
    <t>gh1325</t>
  </si>
  <si>
    <t>gh1326</t>
  </si>
  <si>
    <t>gh1327</t>
  </si>
  <si>
    <t>gh1328</t>
  </si>
  <si>
    <t>gh1329</t>
  </si>
  <si>
    <t>gh1330</t>
  </si>
  <si>
    <t>gh1331</t>
  </si>
  <si>
    <t>gh1332</t>
  </si>
  <si>
    <t>gh1333</t>
  </si>
  <si>
    <t>gh1334</t>
  </si>
  <si>
    <t>gh1335</t>
  </si>
  <si>
    <t>gh1336</t>
  </si>
  <si>
    <t>gh1337</t>
  </si>
  <si>
    <t>gh1338</t>
  </si>
  <si>
    <t>gh1339</t>
  </si>
  <si>
    <t>gh1340</t>
  </si>
  <si>
    <t>gh1341</t>
  </si>
  <si>
    <t>gh1342</t>
  </si>
  <si>
    <t>gh1343</t>
  </si>
  <si>
    <t>gh1344</t>
  </si>
  <si>
    <t>gh1345</t>
  </si>
  <si>
    <t>gh1346</t>
  </si>
  <si>
    <t>gh1347</t>
  </si>
  <si>
    <t>gh1348</t>
  </si>
  <si>
    <t>gh1349</t>
  </si>
  <si>
    <t>gh1350</t>
  </si>
  <si>
    <t>gh1351</t>
  </si>
  <si>
    <t>gh1352</t>
  </si>
  <si>
    <t>gh1353</t>
  </si>
  <si>
    <t>gh1354</t>
  </si>
  <si>
    <t>gh1355</t>
  </si>
  <si>
    <t>gh1356</t>
  </si>
  <si>
    <t>gh1357</t>
  </si>
  <si>
    <t>gh1358</t>
  </si>
  <si>
    <t>h2023-01-002</t>
  </si>
  <si>
    <t>栗山町立角田小学校</t>
  </si>
  <si>
    <t>h2023-01-004</t>
  </si>
  <si>
    <t>栗山町立継立小学校</t>
  </si>
  <si>
    <t>h2023-01-009</t>
  </si>
  <si>
    <t>滝川市立江部乙小学校</t>
  </si>
  <si>
    <t>h2023-01-027</t>
  </si>
  <si>
    <t>釧路市立興津小学校</t>
  </si>
  <si>
    <t>h2023-01-028</t>
  </si>
  <si>
    <t>鶴居村立下幌呂小学校</t>
  </si>
  <si>
    <t>h2023-01-029</t>
  </si>
  <si>
    <t>釧路市立阿寒小学校</t>
  </si>
  <si>
    <t>h2023-01-034</t>
  </si>
  <si>
    <t>千歳市立駒里小中学校</t>
  </si>
  <si>
    <t>h2023-01-065</t>
  </si>
  <si>
    <t>中富良野町立中富良野小学校</t>
  </si>
  <si>
    <t>h2023-01-066</t>
  </si>
  <si>
    <t>北海道北広島西高等学校</t>
  </si>
  <si>
    <t>h2023-01-071</t>
  </si>
  <si>
    <t>音更町立駒場小学校</t>
  </si>
  <si>
    <t>h2023-01-072</t>
  </si>
  <si>
    <t>富良野市立樹海学校</t>
  </si>
  <si>
    <t>h2023-01-075</t>
  </si>
  <si>
    <t>北海道新十津川農業高等学校</t>
  </si>
  <si>
    <t>h2023-01-078</t>
  </si>
  <si>
    <t>東川町立東川第三小学校</t>
  </si>
  <si>
    <t>h2023-01-083</t>
  </si>
  <si>
    <t>富良野市立麓郷中学校</t>
  </si>
  <si>
    <t>h2023-01-086</t>
  </si>
  <si>
    <t>弟子屈町立川湯小学校</t>
  </si>
  <si>
    <t>h2023-01-088</t>
  </si>
  <si>
    <t>北海道弟子屈高等学校</t>
  </si>
  <si>
    <t>h2023-01-092</t>
  </si>
  <si>
    <t>根室市立花咲小学校</t>
  </si>
  <si>
    <t>h2023-01-093</t>
  </si>
  <si>
    <t>厚岸町立太田中学校</t>
  </si>
  <si>
    <t>h2023-01-094</t>
  </si>
  <si>
    <t>釧路町立富原中学校</t>
  </si>
  <si>
    <t>h2023-01-098</t>
  </si>
  <si>
    <t>幌延町立幌延中学校</t>
  </si>
  <si>
    <t>h2023-01-101</t>
  </si>
  <si>
    <t>北海道旭川西高等学校</t>
  </si>
  <si>
    <t>h2023-01-111</t>
  </si>
  <si>
    <t>北海道高等聾学校</t>
  </si>
  <si>
    <t>h2023-02-009</t>
  </si>
  <si>
    <t>青森市立高田小学校</t>
  </si>
  <si>
    <t>h2023-03-002</t>
  </si>
  <si>
    <t>h2023-03-003</t>
  </si>
  <si>
    <t>釜石市立鵜住居小学校</t>
  </si>
  <si>
    <t>h2023-03-006</t>
  </si>
  <si>
    <t>雫石町立御明神小学校</t>
  </si>
  <si>
    <t>h2023-03-008</t>
  </si>
  <si>
    <t>雫石町立七ツ森小学校</t>
  </si>
  <si>
    <t>h2023-03-001</t>
  </si>
  <si>
    <t>h2023-03-016</t>
  </si>
  <si>
    <t>遠野市立遠野東中学校</t>
  </si>
  <si>
    <t>h2023-03-019</t>
  </si>
  <si>
    <t>遠野市立小友小学校</t>
  </si>
  <si>
    <t>h2023-03-021</t>
  </si>
  <si>
    <t>h2023-04-010</t>
  </si>
  <si>
    <t>宮城県柴田農林高等学校川崎校</t>
  </si>
  <si>
    <t>h2023-04-021</t>
  </si>
  <si>
    <t>西山学院高等学校</t>
  </si>
  <si>
    <t>h2023-04-025</t>
  </si>
  <si>
    <t>h2023-07-001</t>
  </si>
  <si>
    <t>福島県立葵高等学校</t>
  </si>
  <si>
    <t>h2023-07-022</t>
  </si>
  <si>
    <t>三島町立三島小学校</t>
  </si>
  <si>
    <t>h2023-07-033</t>
  </si>
  <si>
    <t>南相馬市立太田小学校</t>
  </si>
  <si>
    <t>h2023-07-037</t>
  </si>
  <si>
    <t>福島県立会津支援学校竹田校</t>
  </si>
  <si>
    <t>h2023-07-041</t>
  </si>
  <si>
    <t>福島大学附属特別支援学校</t>
  </si>
  <si>
    <t>h2023-07-046</t>
  </si>
  <si>
    <t>いわき市立久之浜第二小学校</t>
  </si>
  <si>
    <t>h2023-08-018</t>
  </si>
  <si>
    <t>日立市立日高小学校</t>
  </si>
  <si>
    <t>h2023-08-027</t>
  </si>
  <si>
    <t>笠間市立稲田小学校</t>
  </si>
  <si>
    <t>h2023-08-030</t>
  </si>
  <si>
    <t>笠間市立北川根小学校</t>
  </si>
  <si>
    <t>h2023-08-032</t>
  </si>
  <si>
    <t>水戸市立妻里小学校</t>
  </si>
  <si>
    <t>h2023-08-035</t>
  </si>
  <si>
    <t>大子町立袋田小学校</t>
  </si>
  <si>
    <t>h2023-08-044</t>
  </si>
  <si>
    <t>水戸平成学園高等学校</t>
  </si>
  <si>
    <t>h2023-08-097</t>
  </si>
  <si>
    <t>城里町立七会小学校</t>
  </si>
  <si>
    <t>h2023-08-115</t>
  </si>
  <si>
    <t>茨城大学教育学部附属特別支援学校</t>
  </si>
  <si>
    <t>h2023-09-001</t>
  </si>
  <si>
    <t>栃木県立聾学校</t>
  </si>
  <si>
    <t>h2023-09-018</t>
  </si>
  <si>
    <t>h2023-09-021</t>
  </si>
  <si>
    <t>壬生町立藤井小学校</t>
  </si>
  <si>
    <t>h2023-09-026</t>
  </si>
  <si>
    <t>栃木県立岡本特別支援学校</t>
  </si>
  <si>
    <t>h2023-09-033</t>
  </si>
  <si>
    <t>足利市立南小学校</t>
  </si>
  <si>
    <t>h2023-09-039</t>
  </si>
  <si>
    <t>下野市立細谷小学校</t>
  </si>
  <si>
    <t>h2023-09-053</t>
  </si>
  <si>
    <t>栃木県立宇都宮白楊高等学校</t>
  </si>
  <si>
    <t>h2023-09-055</t>
  </si>
  <si>
    <t>那須烏山市立江川小学校</t>
  </si>
  <si>
    <t>h2023-09-058</t>
  </si>
  <si>
    <t>宇都宮文星女子高等学校</t>
  </si>
  <si>
    <t>h2023-10-001</t>
  </si>
  <si>
    <t>桐生市立新里中央小学校</t>
  </si>
  <si>
    <t>h2023-10-002</t>
  </si>
  <si>
    <t>東吾妻町立東小学校</t>
  </si>
  <si>
    <t>h2023-10-016</t>
  </si>
  <si>
    <t>太田市立宝泉東小学校</t>
  </si>
  <si>
    <t>h2023-10-020</t>
  </si>
  <si>
    <t>h2023-10-021</t>
  </si>
  <si>
    <t>みどり市立大間々東中学校</t>
  </si>
  <si>
    <t>h2023-10-022</t>
  </si>
  <si>
    <t>みどり市立あずま小中学校</t>
  </si>
  <si>
    <t>h2023-10-026</t>
  </si>
  <si>
    <t>邑楽町立高島小学校</t>
  </si>
  <si>
    <t>h2023-10-032</t>
  </si>
  <si>
    <t>桐生市立中央中学校</t>
  </si>
  <si>
    <t>h2023-11-013</t>
  </si>
  <si>
    <t>伊奈町立南小学校</t>
  </si>
  <si>
    <t>h2023-11-038</t>
  </si>
  <si>
    <t>埼玉県立熊谷高等学校</t>
  </si>
  <si>
    <t>h2023-11-040</t>
  </si>
  <si>
    <t>上尾市立平方北小学校</t>
  </si>
  <si>
    <t>h2023-11-072</t>
  </si>
  <si>
    <t>入間市立西武中学校</t>
  </si>
  <si>
    <t>h2023-11-076</t>
  </si>
  <si>
    <t>熊谷市立中条中学校</t>
  </si>
  <si>
    <t>h2023-12-007</t>
  </si>
  <si>
    <t>大網白里市立増穂小学校</t>
  </si>
  <si>
    <t>h2023-12-010</t>
  </si>
  <si>
    <t>印西市立西の原小学校</t>
  </si>
  <si>
    <t>h2023-12-029</t>
  </si>
  <si>
    <t>市川市立北方小学校</t>
  </si>
  <si>
    <t>h2023-12-034</t>
  </si>
  <si>
    <t>野田市立福田第二小学校</t>
  </si>
  <si>
    <t>h2023-13-005</t>
  </si>
  <si>
    <t>目黒区立緑ヶ丘小学校</t>
  </si>
  <si>
    <t>h2023-13-033</t>
  </si>
  <si>
    <t>新宿区立西新宿中学校</t>
  </si>
  <si>
    <t>h2023-13-071</t>
  </si>
  <si>
    <t>青梅市立第六中学校</t>
  </si>
  <si>
    <t>h2023-13-090</t>
  </si>
  <si>
    <t>大島町立つばき小学校</t>
  </si>
  <si>
    <t>h2023-13-093</t>
  </si>
  <si>
    <t>北区立谷端小学校</t>
  </si>
  <si>
    <t>h2023-13-099</t>
  </si>
  <si>
    <t>品川区立八潮学園</t>
  </si>
  <si>
    <t>h2023-13-114</t>
  </si>
  <si>
    <t>八丈町立三原小学校</t>
  </si>
  <si>
    <t>h2023-13-122</t>
  </si>
  <si>
    <t>八丈町立三根小学校</t>
  </si>
  <si>
    <t>h2023-13-123</t>
  </si>
  <si>
    <t>神津島村立神津小学校</t>
  </si>
  <si>
    <t>h2023-13-126</t>
  </si>
  <si>
    <t>東村山市立萩山小学校</t>
  </si>
  <si>
    <t>h2023-13-146</t>
  </si>
  <si>
    <t>日の出町立大久野中学校</t>
  </si>
  <si>
    <t>h2023-13-152</t>
  </si>
  <si>
    <t>府中市立府中第四小学校</t>
  </si>
  <si>
    <t>h2023-13-159</t>
  </si>
  <si>
    <t>足立区立東栗原小学校</t>
  </si>
  <si>
    <t>h2023-13-160</t>
  </si>
  <si>
    <t>文京区立第十中学校</t>
  </si>
  <si>
    <t>h2023-13-165</t>
  </si>
  <si>
    <t>奥多摩町立古里小学校</t>
  </si>
  <si>
    <t>h2023-14-004</t>
  </si>
  <si>
    <t>神奈川県立高浜高等学校(定時制)</t>
  </si>
  <si>
    <t>h2023-14-015</t>
  </si>
  <si>
    <t>学校法人三育学院横浜三育小学校</t>
  </si>
  <si>
    <t>h2023-14-025</t>
  </si>
  <si>
    <t>平塚市立松が丘小学校</t>
  </si>
  <si>
    <t>h2023-14-035</t>
  </si>
  <si>
    <t>神奈川県立麻生総合高等学校</t>
  </si>
  <si>
    <t>h2023-15-015</t>
  </si>
  <si>
    <t>加茂市立加茂小学校</t>
  </si>
  <si>
    <t>h2023-15-018</t>
  </si>
  <si>
    <t>柏崎市立日吉小学校</t>
  </si>
  <si>
    <t>h2023-15-022</t>
  </si>
  <si>
    <t>村上市立さんぽく小学校</t>
  </si>
  <si>
    <t>h2023-15-026</t>
  </si>
  <si>
    <t>加茂市立須田小学校</t>
  </si>
  <si>
    <t>h2023-15-054</t>
  </si>
  <si>
    <t>柏崎市立大洲小学校</t>
  </si>
  <si>
    <t>h2023-17-004</t>
  </si>
  <si>
    <t>小松市立松東みどり学園［前期］</t>
  </si>
  <si>
    <t>h2023-17-005</t>
  </si>
  <si>
    <t>小松市立松東みどり学園［後期］</t>
  </si>
  <si>
    <t>h2023-17-006</t>
  </si>
  <si>
    <t>小松市立木場小学校</t>
  </si>
  <si>
    <t>h2023-17-009</t>
  </si>
  <si>
    <t>七尾市立和倉小学校</t>
  </si>
  <si>
    <t>h2023-17-013</t>
  </si>
  <si>
    <t>珠洲市立緑丘中学校</t>
  </si>
  <si>
    <t>h2023-17-014</t>
  </si>
  <si>
    <t>能登町立能都中学校</t>
  </si>
  <si>
    <t>h2023-17-017</t>
  </si>
  <si>
    <t>能登町立小木中学校</t>
  </si>
  <si>
    <t>h2023-17-018</t>
  </si>
  <si>
    <t>珠洲市立三崎中学校</t>
  </si>
  <si>
    <t>h2023-18-022</t>
  </si>
  <si>
    <t>福井県立三国高等学校</t>
  </si>
  <si>
    <t>h2023-18-030</t>
  </si>
  <si>
    <t>鯖江市鯖江東小学校</t>
  </si>
  <si>
    <t>h2023-18-032</t>
  </si>
  <si>
    <t>福井県立福井商業高等学校</t>
  </si>
  <si>
    <t>h2023-20-013</t>
  </si>
  <si>
    <t>上田市立武石小学校</t>
  </si>
  <si>
    <t>h2023-21-005</t>
  </si>
  <si>
    <t>飛騨市立河合小学校</t>
  </si>
  <si>
    <t>h2023-23-013</t>
  </si>
  <si>
    <t>岡崎市立三島小学校</t>
  </si>
  <si>
    <t>h2023-23-018</t>
  </si>
  <si>
    <t>新城市立鳳来中学校</t>
  </si>
  <si>
    <t>h2023-23-019</t>
  </si>
  <si>
    <t>愛知県立新城有教館高等学校</t>
  </si>
  <si>
    <t>h2023-23-020</t>
  </si>
  <si>
    <t>新城市立八名中学校</t>
  </si>
  <si>
    <t>h2023-24-002</t>
  </si>
  <si>
    <t>伊賀市立府中小学校</t>
  </si>
  <si>
    <t>h2023-24-003</t>
  </si>
  <si>
    <t>三重県立名張青峰高等学校</t>
  </si>
  <si>
    <t>h2023-25-001</t>
  </si>
  <si>
    <t>滋賀県立草津養護学校</t>
  </si>
  <si>
    <t>h2023-25-010</t>
  </si>
  <si>
    <t>彦根市立河瀬小学校</t>
  </si>
  <si>
    <t>h2023-25-016</t>
  </si>
  <si>
    <t>草津市立南笠東小学校</t>
  </si>
  <si>
    <t>h2023-26-005</t>
  </si>
  <si>
    <t>亀岡市立曽我部小学校</t>
  </si>
  <si>
    <t>h2023-26-008</t>
  </si>
  <si>
    <t>久御山町立東角小学校</t>
  </si>
  <si>
    <t>h2023-26-012</t>
  </si>
  <si>
    <t>京都府立宮津天橋高等学校</t>
  </si>
  <si>
    <t>h2023-26-014</t>
  </si>
  <si>
    <t>八幡市立有都小学校</t>
  </si>
  <si>
    <t>h2023-26-018</t>
  </si>
  <si>
    <t>宇治市立笠取第二小学校</t>
  </si>
  <si>
    <t>h2023-26-020</t>
  </si>
  <si>
    <t>木津川市立上狛小学校</t>
  </si>
  <si>
    <t>h2023-27-001</t>
  </si>
  <si>
    <t>高槻市立樫田小学校</t>
  </si>
  <si>
    <t>h2023-27-023</t>
  </si>
  <si>
    <t>茨木市立清溪小学校</t>
  </si>
  <si>
    <t>h2023-27-024</t>
  </si>
  <si>
    <t>茨木市立忍頂寺小学校</t>
  </si>
  <si>
    <t>h2023-27-037</t>
  </si>
  <si>
    <t>八尾市立上之島小学校</t>
  </si>
  <si>
    <t>h2023-27-039</t>
  </si>
  <si>
    <t>八尾市立高安小中学校</t>
  </si>
  <si>
    <t>h2023-27-059</t>
  </si>
  <si>
    <t>東大阪市立北宮小学校</t>
  </si>
  <si>
    <t>h2023-27-060</t>
  </si>
  <si>
    <t>八尾市立安中小学校</t>
    <rPh sb="0" eb="4">
      <t>ヤオシリツ</t>
    </rPh>
    <rPh sb="4" eb="6">
      <t>ヤスナカ</t>
    </rPh>
    <rPh sb="6" eb="9">
      <t>ショウガッコウ</t>
    </rPh>
    <phoneticPr fontId="3"/>
  </si>
  <si>
    <t>h2023-27-062</t>
  </si>
  <si>
    <t>太子町立山田小学校</t>
  </si>
  <si>
    <t>h2023-27-074</t>
  </si>
  <si>
    <t>八尾市立東山本小学校</t>
  </si>
  <si>
    <t>h2023-27-076</t>
  </si>
  <si>
    <t>八尾市立永畑小学校</t>
  </si>
  <si>
    <t>h2023-27-079</t>
  </si>
  <si>
    <t>大阪府立長野高等学校</t>
  </si>
  <si>
    <t>h2023-28-008</t>
  </si>
  <si>
    <t>兵庫県立西宮高等学校</t>
  </si>
  <si>
    <t>h2023-28-018</t>
  </si>
  <si>
    <t>姫路市立書写中学校</t>
  </si>
  <si>
    <t>h2023-28-019</t>
  </si>
  <si>
    <t>姫路市立書写養護学校</t>
  </si>
  <si>
    <t>h2023-28-029</t>
  </si>
  <si>
    <t>兵庫県立明石南高等学校</t>
  </si>
  <si>
    <t>h2023-28-039</t>
  </si>
  <si>
    <t>南あわじ市立志知小学校</t>
  </si>
  <si>
    <t>h2023-28-040</t>
  </si>
  <si>
    <t>南あわじ市立倭文小学校</t>
  </si>
  <si>
    <t>h2023-28-049</t>
  </si>
  <si>
    <t>新温泉町立夢が丘中学校</t>
  </si>
  <si>
    <t>h2023-28-050</t>
  </si>
  <si>
    <t>南あわじ市立湊小学校</t>
  </si>
  <si>
    <t>h2023-28-053</t>
  </si>
  <si>
    <t>宝塚市立小浜小学校</t>
  </si>
  <si>
    <t>h2023-29-005</t>
  </si>
  <si>
    <t>奈良市立平城西小学校</t>
  </si>
  <si>
    <t>h2023-29-013</t>
  </si>
  <si>
    <t>天理市立福住中学校</t>
  </si>
  <si>
    <t>h2023-29-014</t>
  </si>
  <si>
    <t>奈良市立大安寺西小学校</t>
  </si>
  <si>
    <t>h2023-29-020</t>
  </si>
  <si>
    <t>香芝市立関屋小学校</t>
  </si>
  <si>
    <t>h2023-30-027</t>
  </si>
  <si>
    <t>開智高等学校</t>
  </si>
  <si>
    <t>h2023-32-006</t>
  </si>
  <si>
    <t>出雲市立湖陵小学校</t>
  </si>
  <si>
    <t>h2023-33-017</t>
  </si>
  <si>
    <t>吉備中央町立円城小学校</t>
  </si>
  <si>
    <t>h2023-33-052</t>
  </si>
  <si>
    <t>倉敷市立二万小学校</t>
  </si>
  <si>
    <t>h2023-33-056</t>
  </si>
  <si>
    <t>赤磐市立豊田小学校</t>
  </si>
  <si>
    <t>h2023-33-071</t>
  </si>
  <si>
    <t>玉野市立山田中学校</t>
  </si>
  <si>
    <t>h2023-35-010</t>
  </si>
  <si>
    <t>山口県立下関中等教育学校（前期課程）</t>
  </si>
  <si>
    <t>h2023-35-016</t>
  </si>
  <si>
    <t>山口県立下関中等教育学校（後期課程）</t>
  </si>
  <si>
    <t>h2023-35-017</t>
  </si>
  <si>
    <t>下関市立豊東小学校</t>
  </si>
  <si>
    <t>h2023-35-027</t>
  </si>
  <si>
    <t>下関市立吉母小学校</t>
  </si>
  <si>
    <t>h2023-35-031</t>
  </si>
  <si>
    <t>下関市立本村小学校</t>
  </si>
  <si>
    <t>h2023-35-033</t>
  </si>
  <si>
    <t>下関市立豊浦小学校</t>
  </si>
  <si>
    <t>h2023-35-035</t>
  </si>
  <si>
    <t>宇部市立二俣瀬小学校</t>
  </si>
  <si>
    <t>h2023-35-054</t>
  </si>
  <si>
    <t>長門市立仙崎中学校</t>
  </si>
  <si>
    <t>h2023-35-055</t>
  </si>
  <si>
    <t>山口市立大殿中学校</t>
  </si>
  <si>
    <t>h2023-36-001</t>
  </si>
  <si>
    <t>吉野川市立知恵島小学校</t>
  </si>
  <si>
    <t>h2023-37-006</t>
  </si>
  <si>
    <t>香川県立香川東部支援学校</t>
  </si>
  <si>
    <t>h2023-37-008</t>
  </si>
  <si>
    <t>さぬき市立長尾小学校</t>
  </si>
  <si>
    <t>h2023-38-008</t>
  </si>
  <si>
    <t>宇和島市立明倫小学校</t>
  </si>
  <si>
    <t>h2023-38-010</t>
  </si>
  <si>
    <t>松山市立味生第二小学校</t>
  </si>
  <si>
    <t>h2023-39-008</t>
  </si>
  <si>
    <t>特別支援学校光の村土佐自然学園</t>
  </si>
  <si>
    <t>h2023-39-011</t>
  </si>
  <si>
    <t>香南市立香我美中学校</t>
  </si>
  <si>
    <t>h2023-39-015</t>
  </si>
  <si>
    <t>中土佐町立上ノ加江小学校</t>
  </si>
  <si>
    <t>h2023-40-016</t>
  </si>
  <si>
    <t>久留米市立金島小学校</t>
  </si>
  <si>
    <t>h2023-45-013</t>
  </si>
  <si>
    <t>宮崎市立江平小学校</t>
  </si>
  <si>
    <t>h2023-45-019</t>
  </si>
  <si>
    <t>延岡市立一ヶ岡小学校</t>
  </si>
  <si>
    <t>h2023-45-029</t>
  </si>
  <si>
    <t>都城市立安久小学校</t>
  </si>
  <si>
    <t>h2023-46-006</t>
  </si>
  <si>
    <t>龍郷町立大勝小学校</t>
  </si>
  <si>
    <t>h2023-47-003</t>
  </si>
  <si>
    <t>竹富町立船浦中学校</t>
  </si>
  <si>
    <t>h2023-47-019</t>
  </si>
  <si>
    <t>沖縄県立西崎特別支援学校</t>
  </si>
  <si>
    <t>h2023-48-002</t>
  </si>
  <si>
    <t>札幌市立美園小学校</t>
  </si>
  <si>
    <t>h2023-48-010</t>
  </si>
  <si>
    <t>市立札幌啓北商業高等学校</t>
  </si>
  <si>
    <t>h2023-55-003</t>
  </si>
  <si>
    <t>新潟市立小須戸中学校</t>
  </si>
  <si>
    <t>h2023-58-001</t>
  </si>
  <si>
    <t>名古屋市立大高小学校</t>
  </si>
  <si>
    <t>h2023-59-008</t>
  </si>
  <si>
    <t>京都市立桂坂小学校</t>
  </si>
  <si>
    <t>h2023-59-010</t>
  </si>
  <si>
    <t>京都市立大淀中学校</t>
  </si>
  <si>
    <t>h2023-59-014</t>
  </si>
  <si>
    <t>京都市立朱雀第六小学校</t>
  </si>
  <si>
    <t>h2023-59-017</t>
  </si>
  <si>
    <t>京都市立小栗栖宮山小学校</t>
  </si>
  <si>
    <t>h2023-59-030</t>
  </si>
  <si>
    <t>京都市立明徳小学校</t>
  </si>
  <si>
    <t>h2023-59-031</t>
  </si>
  <si>
    <t>京都市立衣笠小学校</t>
  </si>
  <si>
    <t>h2023-59-035</t>
  </si>
  <si>
    <t>京都市立嵐山東小学校</t>
  </si>
  <si>
    <t>h2023-59-041</t>
  </si>
  <si>
    <t>京都市立養正小学校</t>
  </si>
  <si>
    <t>h2023-59-042</t>
  </si>
  <si>
    <t>京都市立九条塔南小学校</t>
  </si>
  <si>
    <t>h2023-59-043</t>
  </si>
  <si>
    <t>京都市立京都工学院高等学校</t>
  </si>
  <si>
    <t>h2023-60-001</t>
  </si>
  <si>
    <t>大阪市立加賀屋小学校</t>
  </si>
  <si>
    <t>h2023-60-005</t>
  </si>
  <si>
    <t>大阪市立小林小学校</t>
  </si>
  <si>
    <t>h2023-60-006</t>
  </si>
  <si>
    <t>大阪市立加美北小学校</t>
  </si>
  <si>
    <t>h2023-60-007</t>
  </si>
  <si>
    <t>大阪市立磯路小学校</t>
  </si>
  <si>
    <t>h2023-01-018</t>
  </si>
  <si>
    <t>小樽市立朝里中学校</t>
  </si>
  <si>
    <t>h2023-01-067</t>
  </si>
  <si>
    <t>北広島市立西の里中学校</t>
  </si>
  <si>
    <t>h2023-01-116</t>
  </si>
  <si>
    <t>深川市立納内小学校</t>
  </si>
  <si>
    <t>h2023-08-104</t>
  </si>
  <si>
    <t>ひたちなか市立中根小学校</t>
  </si>
  <si>
    <t>h2023-09-017</t>
  </si>
  <si>
    <t>栃木市立千塚小学校</t>
  </si>
  <si>
    <t>h2023-09-045</t>
  </si>
  <si>
    <t>栃木県立宇都宮北高等学校</t>
  </si>
  <si>
    <t>h2023-10-019</t>
  </si>
  <si>
    <t>高崎市立倉渕小学校</t>
  </si>
  <si>
    <t>h2023-11-055</t>
  </si>
  <si>
    <t>飯能市立南高麗中学校</t>
  </si>
  <si>
    <t>h2023-13-009</t>
  </si>
  <si>
    <t>東京都立小金井特別支援学校</t>
  </si>
  <si>
    <t>h2023-13-040</t>
  </si>
  <si>
    <t>渋谷区立広尾小学校</t>
  </si>
  <si>
    <t>h2023-14-011</t>
  </si>
  <si>
    <t>葉山町立長柄小学校</t>
  </si>
  <si>
    <t>h2023-14-012</t>
  </si>
  <si>
    <t>横須賀市立大津小学校</t>
  </si>
  <si>
    <t>h2023-15-028</t>
  </si>
  <si>
    <t>長岡市立関原中学校</t>
  </si>
  <si>
    <t>h2023-17-015</t>
  </si>
  <si>
    <t>珠洲市立飯田小学校</t>
  </si>
  <si>
    <t>h2023-18-021</t>
  </si>
  <si>
    <t>大野市和泉小・中学校</t>
  </si>
  <si>
    <t>h2023-18-024</t>
  </si>
  <si>
    <t>永平寺町立永平寺中学校</t>
  </si>
  <si>
    <t>h2023-18-026</t>
  </si>
  <si>
    <t>福井市社西小学校</t>
  </si>
  <si>
    <t>h2023-20-014</t>
  </si>
  <si>
    <t>上田市立西内小学校</t>
  </si>
  <si>
    <t>h2023-23-004</t>
  </si>
  <si>
    <t>津島市立天王中学校</t>
  </si>
  <si>
    <t>h2023-24-005</t>
  </si>
  <si>
    <t>鈴鹿市立深伊沢小学校</t>
  </si>
  <si>
    <t>h2023-24-006</t>
  </si>
  <si>
    <t>三重県立かがやき特別支援学校あすなろ分校</t>
  </si>
  <si>
    <t>h2023-28-012</t>
  </si>
  <si>
    <t>蒼開中学校</t>
  </si>
  <si>
    <t>h2023-30-006</t>
  </si>
  <si>
    <t>和歌山県立和歌山商業高等学校</t>
  </si>
  <si>
    <t>h2023-30-011</t>
  </si>
  <si>
    <t>和歌山市立湊小学校</t>
  </si>
  <si>
    <t>h2023-30-012</t>
  </si>
  <si>
    <t>和歌山市立和佐小学校</t>
  </si>
  <si>
    <t>h2023-30-015</t>
  </si>
  <si>
    <t>h2023-34-011</t>
  </si>
  <si>
    <t>呉市立広南中学校</t>
  </si>
  <si>
    <t>h2023-35-006</t>
  </si>
  <si>
    <t>周南市立徳山小学校</t>
  </si>
  <si>
    <t>h2023-35-012</t>
  </si>
  <si>
    <t>美祢市立厚保小学校</t>
  </si>
  <si>
    <t>h2023-35-019</t>
  </si>
  <si>
    <t>光市立島田小学校</t>
  </si>
  <si>
    <t>h2023-35-050</t>
  </si>
  <si>
    <t>山口県立防府総合支援学校</t>
  </si>
  <si>
    <t>h2023-36-008</t>
  </si>
  <si>
    <t>徳島県立阿波高等学校</t>
  </si>
  <si>
    <t>h2023-39-004</t>
  </si>
  <si>
    <t>南国市立十市小学校</t>
  </si>
  <si>
    <t>h2023-39-007</t>
  </si>
  <si>
    <t>黒潮町立南郷小学校</t>
  </si>
  <si>
    <t>h2023-39-013</t>
  </si>
  <si>
    <t>宿毛市立大島小学校</t>
  </si>
  <si>
    <t>h2023-41-004</t>
  </si>
  <si>
    <t>基山町立若基小学校</t>
  </si>
  <si>
    <t>h2023-43-001</t>
  </si>
  <si>
    <t>嘉島町立嘉島中学校</t>
  </si>
  <si>
    <t>h2023-45-024</t>
  </si>
  <si>
    <t>宮崎市立古城小学校</t>
  </si>
  <si>
    <t>h2023-47-017</t>
  </si>
  <si>
    <t>南城市立佐敷中学校</t>
  </si>
  <si>
    <t>h2023-47-018</t>
  </si>
  <si>
    <t>南城市立玉城中学校</t>
  </si>
  <si>
    <t>h2023-47-034</t>
  </si>
  <si>
    <t>南城市立知念中学校</t>
  </si>
  <si>
    <t>h2023-47-036</t>
  </si>
  <si>
    <t>南城市立久高中学校</t>
  </si>
  <si>
    <t>h2023-47-048</t>
  </si>
  <si>
    <t>沖縄市立越来小学校</t>
  </si>
  <si>
    <t>h2023-47-060</t>
  </si>
  <si>
    <t>石垣市立伊原間中学校</t>
  </si>
  <si>
    <t>h2023-47-061</t>
  </si>
  <si>
    <t>石垣市立明石小学校</t>
  </si>
  <si>
    <t>h2023-49-002</t>
  </si>
  <si>
    <t>仙台市立秋保中学校</t>
  </si>
  <si>
    <t>h2023-51-004</t>
  </si>
  <si>
    <t>千葉市立高洲第四小学校</t>
  </si>
  <si>
    <t>h2023-52-015</t>
  </si>
  <si>
    <t>横浜市立高田東小学校</t>
  </si>
  <si>
    <t>h2023-54-001</t>
  </si>
  <si>
    <t>54</t>
  </si>
  <si>
    <t>相模原市立共和小学校</t>
  </si>
  <si>
    <t>h2023-55-006</t>
  </si>
  <si>
    <t>新潟市立内野小学校希望が丘分校</t>
  </si>
  <si>
    <t>h2023-59-033</t>
  </si>
  <si>
    <t>京都市立西京高等学校</t>
  </si>
  <si>
    <t>h2023-64-007</t>
  </si>
  <si>
    <t>広島市立志屋小学校</t>
  </si>
  <si>
    <t>h2023-67-002</t>
  </si>
  <si>
    <t>熊本市立飽田南小学校</t>
  </si>
  <si>
    <t>井畑　志保</t>
  </si>
  <si>
    <t>黒木　真弓</t>
  </si>
  <si>
    <t>佐々木　大輔</t>
  </si>
  <si>
    <t>曽根　敦子</t>
  </si>
  <si>
    <t>太田　妃佳里</t>
  </si>
  <si>
    <t>太田　竜介</t>
  </si>
  <si>
    <t>大塚　紀男</t>
  </si>
  <si>
    <t>中尾　友紀</t>
  </si>
  <si>
    <t>東　誠一郎</t>
  </si>
  <si>
    <t>白佐　武史</t>
  </si>
  <si>
    <t>飯村　千絵</t>
  </si>
  <si>
    <t>万谷　正伸</t>
  </si>
  <si>
    <t>簗瀬　恵子</t>
  </si>
  <si>
    <t>室谷　昭廣</t>
  </si>
  <si>
    <t>伊藤　昭一</t>
  </si>
  <si>
    <t>辻井　淳</t>
  </si>
  <si>
    <t>中尾　徳仁</t>
  </si>
  <si>
    <t>野尻　小矢佳</t>
  </si>
  <si>
    <t>伊東　輝道</t>
  </si>
  <si>
    <t>長谷川　弘樹</t>
  </si>
  <si>
    <t>長谷川　朝子</t>
  </si>
  <si>
    <t>野邊　壮平</t>
  </si>
  <si>
    <t>及川　直美</t>
  </si>
  <si>
    <t>東　俊輝</t>
  </si>
  <si>
    <t>榎本　麻子</t>
  </si>
  <si>
    <t>佐藤　嘉則</t>
  </si>
  <si>
    <t>上野　浩美</t>
  </si>
  <si>
    <t>江頭　耕治</t>
  </si>
  <si>
    <t>飯塚　悠紀</t>
  </si>
  <si>
    <t>井出　明日香</t>
  </si>
  <si>
    <t>吉田　正隆</t>
  </si>
  <si>
    <t>小間　夕起子</t>
  </si>
  <si>
    <t>打越　麻里子</t>
  </si>
  <si>
    <t>中川　浩行</t>
  </si>
  <si>
    <t>長澤　綾乃</t>
  </si>
  <si>
    <t>鳥山　まき</t>
  </si>
  <si>
    <t>木村　幹子</t>
  </si>
  <si>
    <t>鈴木　和貴</t>
    <rPh sb="0" eb="2">
      <t>スズキ</t>
    </rPh>
    <rPh sb="3" eb="4">
      <t>ワ</t>
    </rPh>
    <rPh sb="4" eb="5">
      <t>キ</t>
    </rPh>
    <phoneticPr fontId="3"/>
  </si>
  <si>
    <t>丸田　恵</t>
  </si>
  <si>
    <t>末永　索</t>
  </si>
  <si>
    <t>小栗　幸江</t>
  </si>
  <si>
    <t>山中　雅志</t>
  </si>
  <si>
    <t>後藤　美紀</t>
  </si>
  <si>
    <t>阿曽沼　直子</t>
  </si>
  <si>
    <t>宗像　佳代</t>
  </si>
  <si>
    <t>麻植　美弥子</t>
  </si>
  <si>
    <t>吉井　史郎</t>
  </si>
  <si>
    <t>大橋　敏裕</t>
  </si>
  <si>
    <t>井上　真実</t>
  </si>
  <si>
    <t>黒木　陽子</t>
  </si>
  <si>
    <t>佐藤　真</t>
  </si>
  <si>
    <t>茅原　初子</t>
  </si>
  <si>
    <t>青木　宏子</t>
  </si>
  <si>
    <t>圓山　伸康</t>
  </si>
  <si>
    <t>銕本　大介</t>
  </si>
  <si>
    <t>吉野　実咲</t>
  </si>
  <si>
    <t>森山　泰幸</t>
  </si>
  <si>
    <t>竹田　理絵</t>
    <rPh sb="4" eb="5">
      <t>エ</t>
    </rPh>
    <phoneticPr fontId="3"/>
  </si>
  <si>
    <t>市川　晃子</t>
  </si>
  <si>
    <t>豊岡　正司</t>
  </si>
  <si>
    <t>遠藤　綾子</t>
  </si>
  <si>
    <t>豊田　千恵子</t>
  </si>
  <si>
    <t>堀　由布子</t>
  </si>
  <si>
    <t>長島　宏</t>
  </si>
  <si>
    <t>児玉　孝文</t>
  </si>
  <si>
    <t>西　純之介</t>
  </si>
  <si>
    <t>片山　敦郎</t>
  </si>
  <si>
    <t>矢吹　英孝</t>
  </si>
  <si>
    <t>元林　伸雄</t>
  </si>
  <si>
    <t>村上　慎太郎</t>
  </si>
  <si>
    <t>大石　達起</t>
  </si>
  <si>
    <t>服部　英生</t>
  </si>
  <si>
    <t>鈴木　聡之</t>
  </si>
  <si>
    <t>岡田　倖奈</t>
  </si>
  <si>
    <t>井原　彩花</t>
  </si>
  <si>
    <t>工藤　琢人</t>
    <rPh sb="4" eb="5">
      <t>ヒト</t>
    </rPh>
    <phoneticPr fontId="3"/>
  </si>
  <si>
    <t>大須賀　香織</t>
  </si>
  <si>
    <t>田代　恭子</t>
  </si>
  <si>
    <t>横溝　宏幸</t>
  </si>
  <si>
    <t>佐藤　久美子</t>
  </si>
  <si>
    <t>上野　亜揮</t>
  </si>
  <si>
    <t>水谷　忍</t>
  </si>
  <si>
    <t>谷奥　麻美</t>
  </si>
  <si>
    <t>谷奥　 麻美</t>
  </si>
  <si>
    <t>尾崎　隆志</t>
  </si>
  <si>
    <t>金石　あずさ</t>
  </si>
  <si>
    <t>森　正太郎</t>
  </si>
  <si>
    <t>髙橋　郁子</t>
  </si>
  <si>
    <t>松田　弦</t>
  </si>
  <si>
    <t>諫見　泰彦</t>
  </si>
  <si>
    <t>寺師　美樹</t>
  </si>
  <si>
    <t>川崎　馨子</t>
  </si>
  <si>
    <t>飛田　あゆ梨</t>
  </si>
  <si>
    <t>大山　建治</t>
  </si>
  <si>
    <t>深瀬　昌子</t>
  </si>
  <si>
    <t>宮原　健一郎</t>
  </si>
  <si>
    <t>田村　佑介</t>
  </si>
  <si>
    <t>田村　緑</t>
  </si>
  <si>
    <t>h2023-01-002_栗山町立角田小学校</t>
  </si>
  <si>
    <t>h2023-01-004_栗山町立継立小学校</t>
  </si>
  <si>
    <t>h2023-01-009_滝川市立江部乙小学校</t>
  </si>
  <si>
    <t>h2023-01-027_釧路市立興津小学校</t>
  </si>
  <si>
    <t>h2023-01-028_鶴居村立下幌呂小学校</t>
  </si>
  <si>
    <t>h2023-01-029_釧路市立阿寒小学校</t>
  </si>
  <si>
    <t>h2023-01-034_千歳市立駒里小中学校</t>
  </si>
  <si>
    <t>h2023-01-065_中富良野町立中富良野小学校</t>
  </si>
  <si>
    <t>h2023-01-066_北海道北広島西高等学校</t>
  </si>
  <si>
    <t>h2023-01-071_音更町立駒場小学校</t>
  </si>
  <si>
    <t>h2023-01-072_富良野市立樹海学校</t>
  </si>
  <si>
    <t>h2023-01-075_北海道新十津川農業高等学校</t>
  </si>
  <si>
    <t>h2023-01-078_東川町立東川第三小学校</t>
  </si>
  <si>
    <t>h2023-01-083_富良野市立麓郷中学校</t>
  </si>
  <si>
    <t>h2023-01-086_弟子屈町立川湯小学校</t>
  </si>
  <si>
    <t>h2023-01-088_北海道弟子屈高等学校</t>
  </si>
  <si>
    <t>h2023-01-092_根室市立花咲小学校</t>
  </si>
  <si>
    <t>h2023-01-093_厚岸町立太田中学校</t>
  </si>
  <si>
    <t>h2023-01-094_釧路町立富原中学校</t>
  </si>
  <si>
    <t>h2023-01-098_幌延町立幌延中学校</t>
  </si>
  <si>
    <t>h2023-01-101_北海道旭川西高等学校</t>
  </si>
  <si>
    <t>h2023-01-111_北海道高等聾学校</t>
  </si>
  <si>
    <t>h2023-02-009_青森市立高田小学校</t>
  </si>
  <si>
    <t>h2023-03-002_釜石市立釜石小学校</t>
  </si>
  <si>
    <t>h2023-03-003_釜石市立鵜住居小学校</t>
  </si>
  <si>
    <t>h2023-03-006_雫石町立御明神小学校</t>
  </si>
  <si>
    <t>h2023-03-008_雫石町立七ツ森小学校</t>
  </si>
  <si>
    <t>h2023-03-001_釜石市立甲子小学校</t>
  </si>
  <si>
    <t>h2023-03-016_遠野市立遠野東中学校</t>
  </si>
  <si>
    <t>h2023-03-019_遠野市立小友小学校</t>
  </si>
  <si>
    <t>h2023-03-021_遠野市立遠野東中学校</t>
  </si>
  <si>
    <t>h2023-04-010_宮城県柴田農林高等学校川崎校</t>
  </si>
  <si>
    <t>h2023-04-021_西山学院高等学校</t>
  </si>
  <si>
    <t>h2023-04-025_宮城県田尻さくら高等学校</t>
  </si>
  <si>
    <t>h2023-07-001_福島県立葵高等学校</t>
  </si>
  <si>
    <t>h2023-07-022_三島町立三島小学校</t>
  </si>
  <si>
    <t>h2023-07-033_南相馬市立太田小学校</t>
  </si>
  <si>
    <t>h2023-07-037_福島県立会津支援学校竹田校</t>
  </si>
  <si>
    <t>h2023-07-041_福島大学附属特別支援学校</t>
  </si>
  <si>
    <t>h2023-07-046_いわき市立久之浜第二小学校</t>
  </si>
  <si>
    <t>h2023-08-018_日立市立日高小学校</t>
  </si>
  <si>
    <t>h2023-08-027_笠間市立稲田小学校</t>
  </si>
  <si>
    <t>h2023-08-030_笠間市立北川根小学校</t>
  </si>
  <si>
    <t>h2023-08-032_水戸市立妻里小学校</t>
  </si>
  <si>
    <t>h2023-08-035_大子町立袋田小学校</t>
  </si>
  <si>
    <t>h2023-08-044_水戸平成学園高等学校</t>
  </si>
  <si>
    <t>h2023-08-097_城里町立七会小学校</t>
  </si>
  <si>
    <t>h2023-08-115_茨城大学教育学部附属特別支援学校</t>
  </si>
  <si>
    <t>h2023-09-001_栃木県立聾学校</t>
  </si>
  <si>
    <t>h2023-09-018_栃木市立大平南小学校</t>
  </si>
  <si>
    <t>h2023-09-021_壬生町立藤井小学校</t>
  </si>
  <si>
    <t>h2023-09-026_栃木県立岡本特別支援学校</t>
  </si>
  <si>
    <t>h2023-09-033_足利市立南小学校</t>
  </si>
  <si>
    <t>h2023-09-039_下野市立細谷小学校</t>
  </si>
  <si>
    <t>h2023-09-053_栃木県立宇都宮白楊高等学校</t>
  </si>
  <si>
    <t>h2023-09-055_那須烏山市立江川小学校</t>
  </si>
  <si>
    <t>h2023-09-058_宇都宮文星女子高等学校</t>
  </si>
  <si>
    <t>h2023-10-001_桐生市立新里中央小学校</t>
  </si>
  <si>
    <t>h2023-10-002_東吾妻町立東小学校</t>
  </si>
  <si>
    <t>h2023-10-016_太田市立宝泉東小学校</t>
  </si>
  <si>
    <t>h2023-10-020_みどり市立大間々東小学校</t>
  </si>
  <si>
    <t>h2023-10-021_みどり市立大間々東中学校</t>
  </si>
  <si>
    <t>h2023-10-022_みどり市立あずま小中学校</t>
  </si>
  <si>
    <t>h2023-10-026_邑楽町立高島小学校</t>
  </si>
  <si>
    <t>h2023-10-032_桐生市立中央中学校</t>
  </si>
  <si>
    <t>h2023-11-013_伊奈町立南小学校</t>
  </si>
  <si>
    <t>h2023-11-038_埼玉県立熊谷高等学校</t>
  </si>
  <si>
    <t>h2023-11-040_上尾市立平方北小学校</t>
  </si>
  <si>
    <t>h2023-11-072_入間市立西武中学校</t>
  </si>
  <si>
    <t>h2023-11-076_熊谷市立中条中学校</t>
  </si>
  <si>
    <t>h2023-12-007_大網白里市立増穂小学校</t>
  </si>
  <si>
    <t>h2023-12-010_印西市立西の原小学校</t>
  </si>
  <si>
    <t>h2023-12-029_市川市立北方小学校</t>
  </si>
  <si>
    <t>h2023-12-034_野田市立福田第二小学校</t>
  </si>
  <si>
    <t>h2023-13-005_目黒区立緑ヶ丘小学校</t>
  </si>
  <si>
    <t>h2023-13-033_新宿区立西新宿中学校</t>
  </si>
  <si>
    <t>h2023-13-071_青梅市立第六中学校</t>
  </si>
  <si>
    <t>h2023-13-090_大島町立つばき小学校</t>
  </si>
  <si>
    <t>h2023-13-093_北区立谷端小学校</t>
  </si>
  <si>
    <t>h2023-13-099_品川区立八潮学園</t>
  </si>
  <si>
    <t>h2023-13-114_八丈町立三原小学校</t>
  </si>
  <si>
    <t>h2023-13-122_八丈町立三根小学校</t>
  </si>
  <si>
    <t>h2023-13-123_神津島村立神津小学校</t>
  </si>
  <si>
    <t>h2023-13-126_東村山市立萩山小学校</t>
  </si>
  <si>
    <t>h2023-13-146_日の出町立大久野中学校</t>
  </si>
  <si>
    <t>h2023-13-152_府中市立府中第四小学校</t>
  </si>
  <si>
    <t>h2023-13-159_足立区立東栗原小学校</t>
  </si>
  <si>
    <t>h2023-13-160_文京区立第十中学校</t>
  </si>
  <si>
    <t>h2023-13-165_奥多摩町立古里小学校</t>
  </si>
  <si>
    <t>h2023-14-004_神奈川県立高浜高等学校(定時制)</t>
  </si>
  <si>
    <t>h2023-14-015_学校法人三育学院横浜三育小学校</t>
  </si>
  <si>
    <t>h2023-14-025_平塚市立松が丘小学校</t>
  </si>
  <si>
    <t>h2023-14-035_神奈川県立麻生総合高等学校</t>
  </si>
  <si>
    <t>h2023-15-015_加茂市立加茂小学校</t>
  </si>
  <si>
    <t>h2023-15-018_柏崎市立日吉小学校</t>
  </si>
  <si>
    <t>h2023-15-022_村上市立さんぽく小学校</t>
  </si>
  <si>
    <t>h2023-15-026_加茂市立須田小学校</t>
  </si>
  <si>
    <t>h2023-15-054_柏崎市立大洲小学校</t>
  </si>
  <si>
    <t>h2023-17-004_小松市立松東みどり学園［前期］</t>
  </si>
  <si>
    <t>h2023-17-005_小松市立松東みどり学園［後期］</t>
  </si>
  <si>
    <t>h2023-17-006_小松市立木場小学校</t>
  </si>
  <si>
    <t>h2023-17-009_七尾市立和倉小学校</t>
  </si>
  <si>
    <t>h2023-17-013_珠洲市立緑丘中学校</t>
  </si>
  <si>
    <t>h2023-17-014_能登町立能都中学校</t>
  </si>
  <si>
    <t>h2023-17-017_能登町立小木中学校</t>
  </si>
  <si>
    <t>h2023-17-018_珠洲市立三崎中学校</t>
  </si>
  <si>
    <t>h2023-18-022_福井県立三国高等学校</t>
  </si>
  <si>
    <t>h2023-18-030_鯖江市鯖江東小学校</t>
  </si>
  <si>
    <t>h2023-18-032_福井県立福井商業高等学校</t>
  </si>
  <si>
    <t>h2023-20-013_上田市立武石小学校</t>
  </si>
  <si>
    <t>h2023-21-005_飛騨市立河合小学校</t>
  </si>
  <si>
    <t>h2023-23-013_岡崎市立三島小学校</t>
  </si>
  <si>
    <t>h2023-23-018_新城市立鳳来中学校</t>
  </si>
  <si>
    <t>h2023-23-019_愛知県立新城有教館高等学校</t>
  </si>
  <si>
    <t>h2023-23-020_新城市立八名中学校</t>
  </si>
  <si>
    <t>h2023-24-002_伊賀市立府中小学校</t>
  </si>
  <si>
    <t>h2023-24-003_三重県立名張青峰高等学校</t>
  </si>
  <si>
    <t>h2023-25-001_滋賀県立草津養護学校</t>
  </si>
  <si>
    <t>h2023-25-010_彦根市立河瀬小学校</t>
  </si>
  <si>
    <t>h2023-25-016_草津市立南笠東小学校</t>
  </si>
  <si>
    <t>h2023-26-005_亀岡市立曽我部小学校</t>
  </si>
  <si>
    <t>h2023-26-008_久御山町立東角小学校</t>
  </si>
  <si>
    <t>h2023-26-012_京都府立宮津天橋高等学校</t>
  </si>
  <si>
    <t>h2023-26-014_八幡市立有都小学校</t>
  </si>
  <si>
    <t>h2023-26-018_宇治市立笠取第二小学校</t>
  </si>
  <si>
    <t>h2023-26-020_木津川市立上狛小学校</t>
  </si>
  <si>
    <t>h2023-27-001_高槻市立樫田小学校</t>
  </si>
  <si>
    <t>h2023-27-023_茨木市立清溪小学校</t>
  </si>
  <si>
    <t>h2023-27-024_茨木市立忍頂寺小学校</t>
  </si>
  <si>
    <t>h2023-27-037_八尾市立上之島小学校</t>
  </si>
  <si>
    <t>h2023-27-039_八尾市立高安小中学校</t>
  </si>
  <si>
    <t>h2023-27-059_東大阪市立北宮小学校</t>
  </si>
  <si>
    <t>h2023-27-060_八尾市立安中小学校</t>
  </si>
  <si>
    <t>h2023-27-062_太子町立山田小学校</t>
  </si>
  <si>
    <t>h2023-27-074_八尾市立東山本小学校</t>
  </si>
  <si>
    <t>h2023-27-076_八尾市立永畑小学校</t>
  </si>
  <si>
    <t>h2023-27-079_大阪府立長野高等学校</t>
  </si>
  <si>
    <t>h2023-28-008_兵庫県立西宮高等学校</t>
  </si>
  <si>
    <t>h2023-28-018_姫路市立書写中学校</t>
  </si>
  <si>
    <t>h2023-28-019_姫路市立書写養護学校</t>
  </si>
  <si>
    <t>h2023-28-029_兵庫県立明石南高等学校</t>
  </si>
  <si>
    <t>h2023-28-039_南あわじ市立志知小学校</t>
  </si>
  <si>
    <t>h2023-28-040_南あわじ市立倭文小学校</t>
  </si>
  <si>
    <t>h2023-28-049_新温泉町立夢が丘中学校</t>
  </si>
  <si>
    <t>h2023-28-050_南あわじ市立湊小学校</t>
  </si>
  <si>
    <t>h2023-28-053_宝塚市立小浜小学校</t>
  </si>
  <si>
    <t>h2023-29-005_奈良市立平城西小学校</t>
  </si>
  <si>
    <t>h2023-29-013_天理市立福住中学校</t>
  </si>
  <si>
    <t>h2023-29-014_奈良市立大安寺西小学校</t>
  </si>
  <si>
    <t>h2023-29-020_香芝市立関屋小学校</t>
  </si>
  <si>
    <t>h2023-30-027_開智高等学校</t>
  </si>
  <si>
    <t>h2023-32-006_出雲市立湖陵小学校</t>
  </si>
  <si>
    <t>h2023-33-017_吉備中央町立円城小学校</t>
  </si>
  <si>
    <t>h2023-33-052_倉敷市立二万小学校</t>
  </si>
  <si>
    <t>h2023-33-056_赤磐市立豊田小学校</t>
  </si>
  <si>
    <t>h2023-33-071_玉野市立山田中学校</t>
  </si>
  <si>
    <t>h2023-35-010_山口県立下関中等教育学校（前期課程）</t>
  </si>
  <si>
    <t>h2023-35-016_山口県立下関中等教育学校（後期課程）</t>
  </si>
  <si>
    <t>h2023-35-017_下関市立豊東小学校</t>
  </si>
  <si>
    <t>h2023-35-027_下関市立吉母小学校</t>
  </si>
  <si>
    <t>h2023-35-031_下関市立本村小学校</t>
  </si>
  <si>
    <t>h2023-35-033_下関市立豊浦小学校</t>
  </si>
  <si>
    <t>h2023-35-035_宇部市立二俣瀬小学校</t>
  </si>
  <si>
    <t>h2023-35-054_長門市立仙崎中学校</t>
  </si>
  <si>
    <t>h2023-35-055_山口市立大殿中学校</t>
  </si>
  <si>
    <t>h2023-36-001_吉野川市立知恵島小学校</t>
  </si>
  <si>
    <t>h2023-37-006_香川県立香川東部支援学校</t>
  </si>
  <si>
    <t>h2023-37-008_さぬき市立長尾小学校</t>
  </si>
  <si>
    <t>h2023-38-008_宇和島市立明倫小学校</t>
  </si>
  <si>
    <t>h2023-38-010_松山市立味生第二小学校</t>
  </si>
  <si>
    <t>h2023-39-008_特別支援学校光の村土佐自然学園</t>
  </si>
  <si>
    <t>h2023-39-011_香南市立香我美中学校</t>
  </si>
  <si>
    <t>h2023-39-015_中土佐町立上ノ加江小学校</t>
  </si>
  <si>
    <t>h2023-40-016_久留米市立金島小学校</t>
  </si>
  <si>
    <t>h2023-45-013_宮崎市立江平小学校</t>
  </si>
  <si>
    <t>h2023-45-019_延岡市立一ヶ岡小学校</t>
  </si>
  <si>
    <t>h2023-45-029_都城市立安久小学校</t>
  </si>
  <si>
    <t>h2023-46-006_龍郷町立大勝小学校</t>
  </si>
  <si>
    <t>h2023-47-003_竹富町立船浦中学校</t>
  </si>
  <si>
    <t>h2023-47-019_沖縄県立西崎特別支援学校</t>
  </si>
  <si>
    <t>h2023-48-002_札幌市立美園小学校</t>
  </si>
  <si>
    <t>h2023-48-010_市立札幌啓北商業高等学校</t>
  </si>
  <si>
    <t>h2023-55-003_新潟市立小須戸中学校</t>
  </si>
  <si>
    <t>h2023-58-001_名古屋市立大高小学校</t>
  </si>
  <si>
    <t>h2023-59-008_京都市立桂坂小学校</t>
  </si>
  <si>
    <t>h2023-59-010_京都市立大淀中学校</t>
  </si>
  <si>
    <t>h2023-59-014_京都市立朱雀第六小学校</t>
  </si>
  <si>
    <t>h2023-59-017_京都市立小栗栖宮山小学校</t>
  </si>
  <si>
    <t>h2023-59-030_京都市立明徳小学校</t>
  </si>
  <si>
    <t>h2023-59-031_京都市立衣笠小学校</t>
  </si>
  <si>
    <t>h2023-59-035_京都市立嵐山東小学校</t>
  </si>
  <si>
    <t>h2023-59-041_京都市立養正小学校</t>
  </si>
  <si>
    <t>h2023-59-042_京都市立九条塔南小学校</t>
  </si>
  <si>
    <t>h2023-59-043_京都市立京都工学院高等学校</t>
  </si>
  <si>
    <t>h2023-60-001_大阪市立加賀屋小学校</t>
  </si>
  <si>
    <t>h2023-60-005_大阪市立小林小学校</t>
  </si>
  <si>
    <t>h2023-60-006_大阪市立加美北小学校</t>
  </si>
  <si>
    <t>h2023-60-007_大阪市立磯路小学校</t>
  </si>
  <si>
    <t>h2023-01-018_小樽市立朝里中学校</t>
  </si>
  <si>
    <t>h2023-01-067_北広島市立西の里中学校</t>
  </si>
  <si>
    <t>h2023-01-116_深川市立納内小学校</t>
  </si>
  <si>
    <t>h2023-08-104_ひたちなか市立中根小学校</t>
  </si>
  <si>
    <t>h2023-09-017_栃木市立千塚小学校</t>
  </si>
  <si>
    <t>h2023-09-045_栃木県立宇都宮北高等学校</t>
  </si>
  <si>
    <t>h2023-10-019_高崎市立倉渕小学校</t>
  </si>
  <si>
    <t>h2023-11-055_飯能市立南高麗中学校</t>
  </si>
  <si>
    <t>h2023-13-009_東京都立小金井特別支援学校</t>
  </si>
  <si>
    <t>h2023-13-040_渋谷区立広尾小学校</t>
  </si>
  <si>
    <t>h2023-14-011_葉山町立長柄小学校</t>
  </si>
  <si>
    <t>h2023-14-012_横須賀市立大津小学校</t>
  </si>
  <si>
    <t>h2023-15-028_長岡市立関原中学校</t>
  </si>
  <si>
    <t>h2023-17-015_珠洲市立飯田小学校</t>
  </si>
  <si>
    <t>h2023-18-021_大野市和泉小・中学校</t>
  </si>
  <si>
    <t>h2023-18-024_永平寺町立永平寺中学校</t>
  </si>
  <si>
    <t>h2023-18-026_福井市社西小学校</t>
  </si>
  <si>
    <t>h2023-20-014_上田市立西内小学校</t>
  </si>
  <si>
    <t>h2023-23-004_津島市立天王中学校</t>
  </si>
  <si>
    <t>h2023-24-005_鈴鹿市立深伊沢小学校</t>
  </si>
  <si>
    <t>h2023-24-006_三重県立かがやき特別支援学校あすなろ分校</t>
  </si>
  <si>
    <t>h2023-28-012_蒼開中学校</t>
  </si>
  <si>
    <t>h2023-30-006_和歌山県立和歌山商業高等学校</t>
  </si>
  <si>
    <t>h2023-30-011_和歌山市立湊小学校</t>
  </si>
  <si>
    <t>h2023-30-012_和歌山市立和佐小学校</t>
  </si>
  <si>
    <t>h2023-30-015_和歌山市立楠見小学校</t>
  </si>
  <si>
    <t>h2023-34-011_呉市立広南中学校</t>
  </si>
  <si>
    <t>h2023-35-006_周南市立徳山小学校</t>
  </si>
  <si>
    <t>h2023-35-012_美祢市立厚保小学校</t>
  </si>
  <si>
    <t>h2023-35-019_光市立島田小学校</t>
  </si>
  <si>
    <t>h2023-35-050_山口県立防府総合支援学校</t>
  </si>
  <si>
    <t>h2023-36-008_徳島県立阿波高等学校</t>
  </si>
  <si>
    <t>h2023-39-004_南国市立十市小学校</t>
  </si>
  <si>
    <t>h2023-39-007_黒潮町立南郷小学校</t>
  </si>
  <si>
    <t>h2023-39-013_宿毛市立大島小学校</t>
  </si>
  <si>
    <t>h2023-41-004_基山町立若基小学校</t>
  </si>
  <si>
    <t>h2023-43-001_嘉島町立嘉島中学校</t>
  </si>
  <si>
    <t>h2023-45-024_宮崎市立古城小学校</t>
  </si>
  <si>
    <t>h2023-47-017_南城市立佐敷中学校</t>
  </si>
  <si>
    <t>h2023-47-018_南城市立玉城中学校</t>
  </si>
  <si>
    <t>h2023-47-034_南城市立知念中学校</t>
  </si>
  <si>
    <t>h2023-47-036_南城市立久高中学校</t>
  </si>
  <si>
    <t>h2023-47-048_沖縄市立越来小学校</t>
  </si>
  <si>
    <t>h2023-47-060_石垣市立伊原間中学校</t>
  </si>
  <si>
    <t>h2023-47-061_石垣市立明石小学校</t>
  </si>
  <si>
    <t>h2023-49-002_仙台市立秋保中学校</t>
  </si>
  <si>
    <t>h2023-51-004_千葉市立高洲第四小学校</t>
  </si>
  <si>
    <t>h2023-52-015_横浜市立高田東小学校</t>
  </si>
  <si>
    <t>h2023-54-001_相模原市立共和小学校</t>
  </si>
  <si>
    <t>h2023-55-006_新潟市立内野小学校希望が丘分校</t>
  </si>
  <si>
    <t>h2023-59-033_京都市立西京高等学校</t>
  </si>
  <si>
    <t>h2023-64-007_広島市立志屋小学校</t>
  </si>
  <si>
    <t>h2023-67-002_熊本市立飽田南小学校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</si>
</sst>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m&quot;月&quot;d&quot;日(&quot;aaa&quot;)&quot;;@"/>
    <numFmt numFmtId="178" formatCode="0.0&quot;km&quot;_ "/>
    <numFmt numFmtId="179" formatCode="\(aaa\)"/>
    <numFmt numFmtId="180" formatCode="yyyy/m/d;@"/>
    <numFmt numFmtId="181" formatCode="0000"/>
    <numFmt numFmtId="182" formatCode="#,##0_);[Red]\(#,##0\)"/>
    <numFmt numFmtId="183" formatCode="General&quot;回&quot;"/>
    <numFmt numFmtId="184" formatCode="#,##0&quot;円&quot;;[Red]\-#,##0&quot;円&quot;"/>
    <numFmt numFmtId="185" formatCode="m&quot;月&quot;d&quot;日&quot;\(aaa\);@"/>
    <numFmt numFmtId="186" formatCode="General&quot;人&quot;"/>
  </numFmts>
  <fonts count="62" x14ac:knownFonts="1">
    <font>
      <sz val="11"/>
      <color theme="1"/>
      <name val="ＭＳ Ｐゴシック"/>
      <family val="2"/>
      <charset val="128"/>
      <scheme val="minor"/>
    </font>
    <font>
      <sz val="11"/>
      <color theme="1"/>
      <name val="ＭＳ Ｐゴシック"/>
      <family val="3"/>
      <charset val="128"/>
      <scheme val="minor"/>
    </font>
    <font>
      <b/>
      <sz val="12"/>
      <color theme="1"/>
      <name val="MS UI Gothic"/>
      <family val="3"/>
      <charset val="128"/>
    </font>
    <font>
      <sz val="6"/>
      <name val="ＭＳ Ｐゴシック"/>
      <family val="2"/>
      <charset val="128"/>
      <scheme val="minor"/>
    </font>
    <font>
      <sz val="6"/>
      <name val="ＭＳ Ｐゴシック"/>
      <family val="3"/>
      <charset val="128"/>
    </font>
    <font>
      <sz val="11"/>
      <name val="ＭＳ Ｐゴシック"/>
      <family val="3"/>
      <charset val="128"/>
    </font>
    <font>
      <sz val="12"/>
      <name val="ＭＳ Ｐゴシック"/>
      <family val="3"/>
      <charset val="128"/>
      <scheme val="minor"/>
    </font>
    <font>
      <sz val="10"/>
      <name val="ＭＳ Ｐゴシック"/>
      <family val="3"/>
      <charset val="128"/>
      <scheme val="minor"/>
    </font>
    <font>
      <b/>
      <sz val="11"/>
      <name val="ＭＳ Ｐゴシック"/>
      <family val="3"/>
      <charset val="128"/>
      <scheme val="minor"/>
    </font>
    <font>
      <sz val="10"/>
      <name val="ＭＳ Ｐゴシック"/>
      <family val="3"/>
      <charset val="128"/>
    </font>
    <font>
      <b/>
      <sz val="12"/>
      <name val="ＭＳ Ｐゴシック"/>
      <family val="3"/>
      <charset val="128"/>
    </font>
    <font>
      <b/>
      <sz val="12"/>
      <name val="ＭＳ Ｐゴシック"/>
      <family val="3"/>
      <charset val="128"/>
      <scheme val="minor"/>
    </font>
    <font>
      <sz val="9"/>
      <name val="ＭＳ Ｐゴシック"/>
      <family val="3"/>
      <charset val="128"/>
      <scheme val="minor"/>
    </font>
    <font>
      <sz val="9"/>
      <name val="ＭＳ Ｐゴシック"/>
      <family val="3"/>
      <charset val="128"/>
    </font>
    <font>
      <b/>
      <sz val="10"/>
      <name val="ＭＳ Ｐゴシック"/>
      <family val="3"/>
      <charset val="128"/>
      <scheme val="minor"/>
    </font>
    <font>
      <sz val="8"/>
      <name val="ＭＳ Ｐゴシック"/>
      <family val="3"/>
      <charset val="128"/>
    </font>
    <font>
      <sz val="11"/>
      <name val="ＭＳ Ｐゴシック"/>
      <family val="3"/>
      <charset val="128"/>
      <scheme val="minor"/>
    </font>
    <font>
      <sz val="8"/>
      <name val="ＭＳ Ｐゴシック"/>
      <family val="3"/>
      <charset val="128"/>
      <scheme val="minor"/>
    </font>
    <font>
      <sz val="10"/>
      <name val="ＭＳ Ｐ明朝"/>
      <family val="1"/>
      <charset val="128"/>
    </font>
    <font>
      <sz val="6"/>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b/>
      <sz val="10"/>
      <name val="ＭＳ Ｐゴシック"/>
      <family val="3"/>
      <charset val="128"/>
    </font>
    <font>
      <sz val="10"/>
      <color theme="1"/>
      <name val="ＭＳ Ｐゴシック"/>
      <family val="3"/>
      <charset val="128"/>
    </font>
    <font>
      <sz val="12"/>
      <color theme="1"/>
      <name val="ＭＳ Ｐゴシック"/>
      <family val="3"/>
      <charset val="128"/>
      <scheme val="minor"/>
    </font>
    <font>
      <b/>
      <sz val="12"/>
      <color theme="1"/>
      <name val="ＭＳ Ｐゴシック"/>
      <family val="3"/>
      <charset val="128"/>
    </font>
    <font>
      <b/>
      <sz val="11"/>
      <color theme="1"/>
      <name val="ＭＳ Ｐゴシック"/>
      <family val="3"/>
      <charset val="128"/>
    </font>
    <font>
      <b/>
      <sz val="12"/>
      <name val="MS UI Gothic"/>
      <family val="3"/>
      <charset val="128"/>
    </font>
    <font>
      <sz val="11"/>
      <color theme="1"/>
      <name val="ＭＳ Ｐゴシック"/>
      <family val="2"/>
      <charset val="128"/>
      <scheme val="minor"/>
    </font>
    <font>
      <b/>
      <sz val="9"/>
      <color rgb="FFC00000"/>
      <name val="ＭＳ Ｐゴシック"/>
      <family val="3"/>
      <charset val="128"/>
      <scheme val="minor"/>
    </font>
    <font>
      <b/>
      <sz val="12"/>
      <name val="ＭＳ Ｐゴシック"/>
      <family val="3"/>
      <charset val="128"/>
      <scheme val="major"/>
    </font>
    <font>
      <b/>
      <sz val="10"/>
      <name val="MS UI Gothic"/>
      <family val="3"/>
      <charset val="128"/>
    </font>
    <font>
      <sz val="9"/>
      <color rgb="FF00B0F0"/>
      <name val="ＭＳ Ｐゴシック"/>
      <family val="3"/>
      <charset val="128"/>
      <scheme val="minor"/>
    </font>
    <font>
      <sz val="9"/>
      <color rgb="FF00B050"/>
      <name val="ＭＳ Ｐゴシック"/>
      <family val="3"/>
      <charset val="128"/>
    </font>
    <font>
      <sz val="9"/>
      <color rgb="FF00B050"/>
      <name val="ＭＳ Ｐゴシック"/>
      <family val="3"/>
      <charset val="128"/>
      <scheme val="minor"/>
    </font>
    <font>
      <b/>
      <sz val="11"/>
      <color indexed="8"/>
      <name val="ＭＳ Ｐゴシック"/>
      <family val="3"/>
      <charset val="128"/>
    </font>
    <font>
      <b/>
      <sz val="11"/>
      <color theme="1"/>
      <name val="ＭＳ Ｐゴシック"/>
      <family val="3"/>
      <charset val="128"/>
      <scheme val="minor"/>
    </font>
    <font>
      <sz val="8"/>
      <color theme="1"/>
      <name val="ＭＳ Ｐゴシック"/>
      <family val="3"/>
      <charset val="128"/>
      <scheme val="minor"/>
    </font>
    <font>
      <sz val="11"/>
      <color theme="0" tint="-0.499984740745262"/>
      <name val="ＭＳ Ｐゴシック"/>
      <family val="3"/>
      <charset val="128"/>
      <scheme val="minor"/>
    </font>
    <font>
      <i/>
      <sz val="10"/>
      <color rgb="FFFF0000"/>
      <name val="ＭＳ Ｐゴシック"/>
      <family val="3"/>
      <charset val="128"/>
      <scheme val="minor"/>
    </font>
    <font>
      <i/>
      <sz val="9"/>
      <color rgb="FFFF0000"/>
      <name val="ＭＳ Ｐゴシック"/>
      <family val="3"/>
      <charset val="128"/>
      <scheme val="minor"/>
    </font>
    <font>
      <i/>
      <sz val="10"/>
      <color rgb="FFFF0000"/>
      <name val="ＭＳ Ｐゴシック"/>
      <family val="3"/>
      <charset val="128"/>
    </font>
    <font>
      <i/>
      <sz val="11"/>
      <color rgb="FFFF0000"/>
      <name val="ＭＳ Ｐゴシック"/>
      <family val="3"/>
      <charset val="128"/>
    </font>
    <font>
      <i/>
      <sz val="9"/>
      <color rgb="FFFF0000"/>
      <name val="ＭＳ Ｐゴシック"/>
      <family val="3"/>
      <charset val="128"/>
    </font>
    <font>
      <sz val="10"/>
      <color rgb="FFFF0000"/>
      <name val="ＭＳ Ｐゴシック"/>
      <family val="3"/>
      <charset val="128"/>
      <scheme val="minor"/>
    </font>
    <font>
      <sz val="9"/>
      <color theme="0" tint="-0.499984740745262"/>
      <name val="ＭＳ Ｐゴシック"/>
      <family val="3"/>
      <charset val="128"/>
      <scheme val="minor"/>
    </font>
    <font>
      <sz val="10"/>
      <color rgb="FF00B050"/>
      <name val="ＭＳ Ｐゴシック"/>
      <family val="3"/>
      <charset val="128"/>
      <scheme val="minor"/>
    </font>
    <font>
      <sz val="11"/>
      <color indexed="8"/>
      <name val="ＭＳ Ｐゴシック"/>
      <family val="3"/>
      <charset val="128"/>
    </font>
    <font>
      <b/>
      <sz val="18"/>
      <name val="メイリオ"/>
      <family val="3"/>
      <charset val="128"/>
    </font>
    <font>
      <sz val="11"/>
      <name val="メイリオ"/>
      <family val="3"/>
      <charset val="128"/>
    </font>
    <font>
      <b/>
      <sz val="11"/>
      <name val="メイリオ"/>
      <family val="3"/>
      <charset val="128"/>
    </font>
    <font>
      <sz val="9"/>
      <name val="メイリオ"/>
      <family val="3"/>
      <charset val="128"/>
    </font>
    <font>
      <b/>
      <sz val="9"/>
      <name val="メイリオ"/>
      <family val="3"/>
      <charset val="128"/>
    </font>
    <font>
      <sz val="11"/>
      <color theme="1"/>
      <name val="ＭＳ Ｐゴシック"/>
      <family val="2"/>
      <scheme val="minor"/>
    </font>
    <font>
      <b/>
      <sz val="8"/>
      <name val="メイリオ"/>
      <family val="3"/>
      <charset val="128"/>
    </font>
    <font>
      <b/>
      <sz val="9"/>
      <color rgb="FF0070C0"/>
      <name val="メイリオ"/>
      <family val="3"/>
      <charset val="128"/>
    </font>
    <font>
      <sz val="9"/>
      <color theme="1"/>
      <name val="メイリオ"/>
      <family val="3"/>
      <charset val="128"/>
    </font>
    <font>
      <sz val="9"/>
      <color theme="0"/>
      <name val="ＭＳ Ｐゴシック"/>
      <family val="3"/>
      <charset val="128"/>
      <scheme val="minor"/>
    </font>
    <font>
      <b/>
      <sz val="10"/>
      <color rgb="FFFF0000"/>
      <name val="ＭＳ Ｐゴシック"/>
      <family val="3"/>
      <charset val="128"/>
    </font>
  </fonts>
  <fills count="20">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
      <patternFill patternType="lightGray">
        <bgColor theme="0" tint="-0.14996795556505021"/>
      </patternFill>
    </fill>
    <fill>
      <patternFill patternType="solid">
        <fgColor theme="8" tint="0.59999389629810485"/>
        <bgColor indexed="64"/>
      </patternFill>
    </fill>
    <fill>
      <patternFill patternType="solid">
        <fgColor theme="7" tint="0.59999389629810485"/>
        <bgColor indexed="64"/>
      </patternFill>
    </fill>
    <fill>
      <patternFill patternType="solid">
        <fgColor rgb="FFFFFFCC"/>
        <bgColor indexed="64"/>
      </patternFill>
    </fill>
    <fill>
      <patternFill patternType="solid">
        <fgColor rgb="FFD9D9D9"/>
        <bgColor indexed="64"/>
      </patternFill>
    </fill>
    <fill>
      <patternFill patternType="solid">
        <fgColor theme="5" tint="0.79998168889431442"/>
        <bgColor indexed="64"/>
      </patternFill>
    </fill>
    <fill>
      <patternFill patternType="solid">
        <fgColor rgb="FFFFFF99"/>
        <bgColor indexed="64"/>
      </patternFill>
    </fill>
    <fill>
      <patternFill patternType="solid">
        <fgColor theme="5" tint="0.39997558519241921"/>
        <bgColor indexed="64"/>
      </patternFill>
    </fill>
    <fill>
      <patternFill patternType="solid">
        <fgColor rgb="FFFFFF00"/>
        <bgColor indexed="64"/>
      </patternFill>
    </fill>
    <fill>
      <patternFill patternType="solid">
        <fgColor theme="5" tint="0.59999389629810485"/>
        <bgColor indexed="64"/>
      </patternFill>
    </fill>
    <fill>
      <patternFill patternType="solid">
        <fgColor rgb="FFFFCCCC"/>
        <bgColor indexed="64"/>
      </patternFill>
    </fill>
    <fill>
      <patternFill patternType="solid">
        <fgColor rgb="FF92D050"/>
        <bgColor indexed="64"/>
      </patternFill>
    </fill>
    <fill>
      <patternFill patternType="solid">
        <fgColor theme="7" tint="0.79998168889431442"/>
        <bgColor indexed="64"/>
      </patternFill>
    </fill>
  </fills>
  <borders count="158">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right style="dotted">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double">
        <color indexed="64"/>
      </top>
      <bottom style="medium">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diagonalUp="1">
      <left/>
      <right style="medium">
        <color indexed="64"/>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style="double">
        <color indexed="64"/>
      </top>
      <bottom/>
      <diagonal style="thin">
        <color indexed="64"/>
      </diagonal>
    </border>
    <border diagonalUp="1">
      <left/>
      <right/>
      <top style="double">
        <color indexed="64"/>
      </top>
      <bottom/>
      <diagonal style="thin">
        <color indexed="64"/>
      </diagonal>
    </border>
    <border diagonalUp="1">
      <left style="thin">
        <color indexed="64"/>
      </left>
      <right/>
      <top style="double">
        <color indexed="64"/>
      </top>
      <bottom/>
      <diagonal style="thin">
        <color indexed="64"/>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dashed">
        <color indexed="64"/>
      </left>
      <right/>
      <top style="thin">
        <color indexed="64"/>
      </top>
      <bottom style="double">
        <color indexed="64"/>
      </bottom>
      <diagonal/>
    </border>
    <border>
      <left/>
      <right style="dashed">
        <color indexed="64"/>
      </right>
      <top style="thin">
        <color indexed="64"/>
      </top>
      <bottom/>
      <diagonal/>
    </border>
    <border>
      <left style="dashed">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medium">
        <color indexed="64"/>
      </top>
      <bottom/>
      <diagonal/>
    </border>
    <border>
      <left/>
      <right style="dashed">
        <color indexed="64"/>
      </right>
      <top style="medium">
        <color indexed="64"/>
      </top>
      <bottom/>
      <diagonal/>
    </border>
    <border>
      <left style="thin">
        <color indexed="64"/>
      </left>
      <right style="thin">
        <color indexed="64"/>
      </right>
      <top style="medium">
        <color indexed="64"/>
      </top>
      <bottom/>
      <diagonal/>
    </border>
    <border diagonalUp="1">
      <left/>
      <right style="medium">
        <color indexed="64"/>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style="thin">
        <color indexed="64"/>
      </left>
      <right/>
      <top style="thin">
        <color indexed="64"/>
      </top>
      <bottom style="double">
        <color indexed="64"/>
      </bottom>
      <diagonal style="thin">
        <color indexed="64"/>
      </diagonal>
    </border>
    <border>
      <left style="thin">
        <color indexed="64"/>
      </left>
      <right/>
      <top style="medium">
        <color indexed="64"/>
      </top>
      <bottom style="dotted">
        <color indexed="64"/>
      </bottom>
      <diagonal/>
    </border>
    <border>
      <left style="thick">
        <color rgb="FFC00000"/>
      </left>
      <right/>
      <top style="thick">
        <color rgb="FFC00000"/>
      </top>
      <bottom/>
      <diagonal/>
    </border>
    <border>
      <left/>
      <right/>
      <top style="thick">
        <color rgb="FFC00000"/>
      </top>
      <bottom/>
      <diagonal/>
    </border>
    <border>
      <left/>
      <right style="thin">
        <color indexed="64"/>
      </right>
      <top style="thick">
        <color rgb="FFC00000"/>
      </top>
      <bottom/>
      <diagonal/>
    </border>
    <border>
      <left style="thin">
        <color indexed="64"/>
      </left>
      <right/>
      <top style="thick">
        <color rgb="FFC00000"/>
      </top>
      <bottom/>
      <diagonal/>
    </border>
    <border>
      <left/>
      <right style="thick">
        <color rgb="FFC00000"/>
      </right>
      <top style="thick">
        <color rgb="FFC00000"/>
      </top>
      <bottom/>
      <diagonal/>
    </border>
    <border>
      <left style="thick">
        <color rgb="FFC00000"/>
      </left>
      <right/>
      <top/>
      <bottom style="thick">
        <color rgb="FFC00000"/>
      </bottom>
      <diagonal/>
    </border>
    <border>
      <left/>
      <right/>
      <top/>
      <bottom style="thick">
        <color rgb="FFC00000"/>
      </bottom>
      <diagonal/>
    </border>
    <border>
      <left/>
      <right style="thin">
        <color indexed="64"/>
      </right>
      <top/>
      <bottom style="thick">
        <color rgb="FFC00000"/>
      </bottom>
      <diagonal/>
    </border>
    <border>
      <left style="thin">
        <color indexed="64"/>
      </left>
      <right/>
      <top/>
      <bottom style="thick">
        <color rgb="FFC00000"/>
      </bottom>
      <diagonal/>
    </border>
    <border>
      <left/>
      <right style="thick">
        <color rgb="FFC00000"/>
      </right>
      <top/>
      <bottom style="thick">
        <color rgb="FFC00000"/>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bottom style="double">
        <color indexed="64"/>
      </bottom>
      <diagonal/>
    </border>
    <border>
      <left style="medium">
        <color indexed="64"/>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hair">
        <color indexed="64"/>
      </left>
      <right style="hair">
        <color indexed="64"/>
      </right>
      <top style="hair">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dotted">
        <color indexed="64"/>
      </right>
      <top style="medium">
        <color indexed="64"/>
      </top>
      <bottom style="thin">
        <color indexed="64"/>
      </bottom>
      <diagonal/>
    </border>
    <border>
      <left style="thin">
        <color rgb="FFFFD85D"/>
      </left>
      <right style="thin">
        <color rgb="FFFFD85D"/>
      </right>
      <top style="thin">
        <color rgb="FFFFD85D"/>
      </top>
      <bottom style="thin">
        <color rgb="FFFFD85D"/>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theme="4"/>
      </top>
      <bottom style="thin">
        <color indexed="64"/>
      </bottom>
      <diagonal/>
    </border>
    <border>
      <left style="hair">
        <color indexed="64"/>
      </left>
      <right/>
      <top style="thin">
        <color theme="4"/>
      </top>
      <bottom style="thin">
        <color indexed="64"/>
      </bottom>
      <diagonal/>
    </border>
    <border>
      <left style="thin">
        <color indexed="64"/>
      </left>
      <right style="thin">
        <color indexed="64"/>
      </right>
      <top style="thin">
        <color theme="4"/>
      </top>
      <bottom style="thin">
        <color indexed="64"/>
      </bottom>
      <diagonal/>
    </border>
    <border>
      <left style="thin">
        <color indexed="64"/>
      </left>
      <right style="hair">
        <color indexed="64"/>
      </right>
      <top style="thin">
        <color theme="4"/>
      </top>
      <bottom style="thin">
        <color indexed="64"/>
      </bottom>
      <diagonal/>
    </border>
  </borders>
  <cellStyleXfs count="8">
    <xf numFmtId="0" fontId="0" fillId="0" borderId="0">
      <alignment vertical="center"/>
    </xf>
    <xf numFmtId="0" fontId="1" fillId="0" borderId="0">
      <alignment vertical="center"/>
    </xf>
    <xf numFmtId="0" fontId="5" fillId="0" borderId="0"/>
    <xf numFmtId="0" fontId="1" fillId="0" borderId="0">
      <alignment vertical="center"/>
    </xf>
    <xf numFmtId="38" fontId="5" fillId="0" borderId="0" applyFont="0" applyFill="0" applyBorder="0" applyAlignment="0" applyProtection="0"/>
    <xf numFmtId="38" fontId="31" fillId="0" borderId="0" applyFont="0" applyFill="0" applyBorder="0" applyAlignment="0" applyProtection="0">
      <alignment vertical="center"/>
    </xf>
    <xf numFmtId="0" fontId="1" fillId="0" borderId="0">
      <alignment vertical="center"/>
    </xf>
    <xf numFmtId="38" fontId="56" fillId="0" borderId="0" applyFont="0" applyFill="0" applyBorder="0" applyAlignment="0" applyProtection="0">
      <alignment vertical="center"/>
    </xf>
  </cellStyleXfs>
  <cellXfs count="976">
    <xf numFmtId="0" fontId="0" fillId="0" borderId="0" xfId="0">
      <alignment vertical="center"/>
    </xf>
    <xf numFmtId="0" fontId="11" fillId="0" borderId="0" xfId="2" applyFont="1" applyFill="1" applyAlignment="1">
      <alignment horizontal="left" vertical="center"/>
    </xf>
    <xf numFmtId="0" fontId="6" fillId="0" borderId="0" xfId="2" applyFont="1" applyFill="1" applyAlignment="1">
      <alignment vertical="center"/>
    </xf>
    <xf numFmtId="0" fontId="6" fillId="0" borderId="0" xfId="2" applyFont="1" applyFill="1" applyBorder="1" applyAlignment="1">
      <alignment vertical="center"/>
    </xf>
    <xf numFmtId="0" fontId="1" fillId="0" borderId="0" xfId="1">
      <alignment vertical="center"/>
    </xf>
    <xf numFmtId="0" fontId="6" fillId="3" borderId="50" xfId="2" applyFont="1" applyFill="1" applyBorder="1" applyAlignment="1">
      <alignment vertical="center" shrinkToFit="1"/>
    </xf>
    <xf numFmtId="0" fontId="6" fillId="3" borderId="50" xfId="2" applyFont="1" applyFill="1" applyBorder="1" applyAlignment="1">
      <alignment vertical="center" wrapText="1" shrinkToFit="1"/>
    </xf>
    <xf numFmtId="0" fontId="1" fillId="3" borderId="50" xfId="1" applyFill="1" applyBorder="1" applyAlignment="1">
      <alignment horizontal="center" vertical="center"/>
    </xf>
    <xf numFmtId="0" fontId="6" fillId="0" borderId="53" xfId="2" applyFont="1" applyFill="1" applyBorder="1" applyAlignment="1">
      <alignment vertical="center" shrinkToFit="1"/>
    </xf>
    <xf numFmtId="0" fontId="16" fillId="0" borderId="50" xfId="2" applyFont="1" applyFill="1" applyBorder="1" applyAlignment="1">
      <alignment vertical="center" shrinkToFit="1"/>
    </xf>
    <xf numFmtId="0" fontId="1" fillId="0" borderId="50" xfId="1" applyBorder="1">
      <alignment vertical="center"/>
    </xf>
    <xf numFmtId="0" fontId="16" fillId="0" borderId="50" xfId="2" applyFont="1" applyFill="1" applyBorder="1" applyAlignment="1">
      <alignment horizontal="left" vertical="center" shrinkToFit="1"/>
    </xf>
    <xf numFmtId="0" fontId="6" fillId="0" borderId="40" xfId="2" applyFont="1" applyFill="1" applyBorder="1" applyAlignment="1">
      <alignment vertical="center" wrapText="1" shrinkToFit="1"/>
    </xf>
    <xf numFmtId="0" fontId="18" fillId="0" borderId="0" xfId="0" applyFont="1" applyAlignment="1">
      <alignment vertical="center"/>
    </xf>
    <xf numFmtId="0" fontId="20" fillId="0" borderId="0" xfId="1" applyFont="1" applyAlignment="1">
      <alignment vertical="center"/>
    </xf>
    <xf numFmtId="0" fontId="15" fillId="4" borderId="0" xfId="2" applyNumberFormat="1" applyFont="1" applyFill="1" applyAlignment="1">
      <alignment horizontal="left" vertical="center"/>
    </xf>
    <xf numFmtId="0" fontId="9" fillId="0" borderId="0" xfId="2" applyFont="1" applyAlignment="1">
      <alignment vertical="center"/>
    </xf>
    <xf numFmtId="0" fontId="9" fillId="4" borderId="0" xfId="2" applyFont="1" applyFill="1" applyAlignment="1">
      <alignment vertical="center"/>
    </xf>
    <xf numFmtId="0" fontId="15" fillId="4" borderId="0" xfId="2" applyFont="1" applyFill="1" applyAlignment="1">
      <alignment vertical="center"/>
    </xf>
    <xf numFmtId="0" fontId="9" fillId="3" borderId="16" xfId="2" applyFont="1" applyFill="1" applyBorder="1" applyAlignment="1">
      <alignment vertical="center"/>
    </xf>
    <xf numFmtId="0" fontId="9" fillId="3" borderId="14" xfId="2" applyFont="1" applyFill="1" applyBorder="1" applyAlignment="1">
      <alignment vertical="center"/>
    </xf>
    <xf numFmtId="0" fontId="13" fillId="3" borderId="14" xfId="2" applyFont="1" applyFill="1" applyBorder="1" applyAlignment="1">
      <alignment vertical="center"/>
    </xf>
    <xf numFmtId="0" fontId="13" fillId="0" borderId="0" xfId="2" applyFont="1" applyAlignment="1">
      <alignment vertical="center"/>
    </xf>
    <xf numFmtId="0" fontId="13" fillId="2" borderId="24" xfId="2" applyFont="1" applyFill="1" applyBorder="1" applyAlignment="1">
      <alignment vertical="center" shrinkToFit="1"/>
    </xf>
    <xf numFmtId="0" fontId="13" fillId="2" borderId="27" xfId="2" applyFont="1" applyFill="1" applyBorder="1" applyAlignment="1">
      <alignment vertical="center" shrinkToFit="1"/>
    </xf>
    <xf numFmtId="0" fontId="13" fillId="2" borderId="7" xfId="2" applyFont="1" applyFill="1" applyBorder="1" applyAlignment="1">
      <alignment vertical="center" shrinkToFit="1"/>
    </xf>
    <xf numFmtId="0" fontId="21" fillId="0" borderId="0" xfId="2" applyFont="1" applyFill="1" applyAlignment="1">
      <alignment vertical="center"/>
    </xf>
    <xf numFmtId="0" fontId="20" fillId="0" borderId="0" xfId="2" applyFont="1" applyFill="1" applyAlignment="1">
      <alignment vertical="center"/>
    </xf>
    <xf numFmtId="0" fontId="20" fillId="2" borderId="27" xfId="1" applyFont="1" applyFill="1" applyBorder="1" applyAlignment="1">
      <alignment horizontal="center" vertical="center" shrinkToFit="1"/>
    </xf>
    <xf numFmtId="0" fontId="26" fillId="2" borderId="27" xfId="1" applyFont="1" applyFill="1" applyBorder="1" applyAlignment="1">
      <alignment vertical="center" shrinkToFit="1"/>
    </xf>
    <xf numFmtId="0" fontId="21" fillId="0" borderId="0" xfId="1" applyFont="1" applyAlignment="1">
      <alignment vertical="center"/>
    </xf>
    <xf numFmtId="0" fontId="27" fillId="0" borderId="0" xfId="1" applyFont="1" applyAlignment="1">
      <alignment vertical="center"/>
    </xf>
    <xf numFmtId="0" fontId="20" fillId="4" borderId="9" xfId="1" applyFont="1" applyFill="1" applyBorder="1" applyAlignment="1">
      <alignment vertical="center"/>
    </xf>
    <xf numFmtId="0" fontId="20" fillId="4" borderId="0" xfId="1" applyFont="1" applyFill="1" applyBorder="1" applyAlignment="1">
      <alignment horizontal="center" vertical="center"/>
    </xf>
    <xf numFmtId="0" fontId="21" fillId="4" borderId="0" xfId="1" applyFont="1" applyFill="1" applyBorder="1" applyAlignment="1">
      <alignment horizontal="center" vertical="center" shrinkToFit="1"/>
    </xf>
    <xf numFmtId="0" fontId="28" fillId="4" borderId="0" xfId="1" applyFont="1" applyFill="1" applyBorder="1" applyAlignment="1">
      <alignment horizontal="center" vertical="center" shrinkToFit="1"/>
    </xf>
    <xf numFmtId="0" fontId="28" fillId="4" borderId="0" xfId="1" applyFont="1" applyFill="1" applyBorder="1" applyAlignment="1">
      <alignment horizontal="left" vertical="center"/>
    </xf>
    <xf numFmtId="0" fontId="20" fillId="4" borderId="0" xfId="1" applyFont="1" applyFill="1" applyBorder="1" applyAlignment="1">
      <alignment vertical="center"/>
    </xf>
    <xf numFmtId="0" fontId="7" fillId="0" borderId="0" xfId="1" applyFont="1" applyAlignment="1">
      <alignment vertical="center"/>
    </xf>
    <xf numFmtId="0" fontId="24" fillId="4" borderId="0" xfId="1" applyFont="1" applyFill="1" applyBorder="1" applyAlignment="1" applyProtection="1">
      <alignment vertical="center"/>
    </xf>
    <xf numFmtId="0" fontId="23" fillId="4" borderId="0" xfId="1" applyFont="1" applyFill="1" applyBorder="1" applyAlignment="1" applyProtection="1">
      <alignment vertical="center"/>
    </xf>
    <xf numFmtId="176" fontId="23" fillId="4" borderId="0" xfId="1" applyNumberFormat="1" applyFont="1" applyFill="1" applyBorder="1" applyAlignment="1" applyProtection="1">
      <alignment vertical="center"/>
    </xf>
    <xf numFmtId="0" fontId="20" fillId="4" borderId="0" xfId="1" applyFont="1" applyFill="1" applyAlignment="1">
      <alignment vertical="center"/>
    </xf>
    <xf numFmtId="0" fontId="7" fillId="0" borderId="0" xfId="0" applyFont="1">
      <alignment vertical="center"/>
    </xf>
    <xf numFmtId="0" fontId="7" fillId="0" borderId="0" xfId="0" applyFont="1" applyAlignment="1">
      <alignment horizontal="center" vertical="center"/>
    </xf>
    <xf numFmtId="0" fontId="12" fillId="0" borderId="0" xfId="0" applyFont="1" applyAlignment="1">
      <alignment horizontal="right" vertical="center"/>
    </xf>
    <xf numFmtId="0" fontId="7" fillId="4" borderId="0" xfId="0" applyFont="1" applyFill="1" applyBorder="1" applyAlignment="1">
      <alignment horizontal="center" vertical="center" shrinkToFit="1"/>
    </xf>
    <xf numFmtId="0" fontId="7" fillId="0" borderId="0" xfId="0" applyFont="1" applyFill="1">
      <alignment vertical="center"/>
    </xf>
    <xf numFmtId="0" fontId="7" fillId="0" borderId="0" xfId="0" applyFont="1" applyBorder="1">
      <alignment vertical="center"/>
    </xf>
    <xf numFmtId="0" fontId="35" fillId="0" borderId="0" xfId="0" applyFont="1" applyBorder="1" applyAlignment="1">
      <alignment vertical="center"/>
    </xf>
    <xf numFmtId="0" fontId="10" fillId="0" borderId="0" xfId="0" applyFont="1" applyAlignment="1">
      <alignment horizontal="center" vertical="center"/>
    </xf>
    <xf numFmtId="0" fontId="33" fillId="0" borderId="0" xfId="0" applyFont="1" applyAlignment="1">
      <alignment horizontal="center" vertical="center"/>
    </xf>
    <xf numFmtId="0" fontId="13" fillId="0" borderId="0" xfId="0" applyFont="1" applyBorder="1" applyAlignment="1">
      <alignment horizontal="left" vertical="center"/>
    </xf>
    <xf numFmtId="0" fontId="6" fillId="4" borderId="0" xfId="2" applyFont="1" applyFill="1" applyAlignment="1">
      <alignment vertical="center"/>
    </xf>
    <xf numFmtId="176" fontId="20" fillId="0" borderId="27" xfId="1" applyNumberFormat="1" applyFont="1" applyFill="1" applyBorder="1" applyAlignment="1" applyProtection="1">
      <alignment horizontal="center" vertical="center" shrinkToFit="1"/>
    </xf>
    <xf numFmtId="176" fontId="20" fillId="0" borderId="60" xfId="1" applyNumberFormat="1" applyFont="1" applyFill="1" applyBorder="1" applyAlignment="1" applyProtection="1">
      <alignment horizontal="center" vertical="center" shrinkToFit="1"/>
    </xf>
    <xf numFmtId="0" fontId="13" fillId="4" borderId="0" xfId="2" applyFont="1" applyFill="1" applyAlignment="1">
      <alignment horizontal="left" vertical="center" wrapText="1"/>
    </xf>
    <xf numFmtId="0" fontId="13" fillId="4" borderId="9" xfId="2" applyFont="1" applyFill="1" applyBorder="1" applyAlignment="1">
      <alignment horizontal="left" vertical="center" wrapText="1"/>
    </xf>
    <xf numFmtId="49" fontId="1" fillId="6" borderId="0" xfId="1" applyNumberFormat="1" applyFill="1">
      <alignment vertical="center"/>
    </xf>
    <xf numFmtId="0" fontId="1" fillId="6" borderId="0" xfId="1" applyFill="1">
      <alignment vertical="center"/>
    </xf>
    <xf numFmtId="0" fontId="30" fillId="4" borderId="0" xfId="0" applyFont="1" applyFill="1" applyBorder="1" applyAlignment="1">
      <alignment horizontal="left"/>
    </xf>
    <xf numFmtId="0" fontId="13" fillId="4" borderId="0" xfId="0" applyFont="1" applyFill="1" applyBorder="1" applyAlignment="1">
      <alignment horizontal="left" vertical="center"/>
    </xf>
    <xf numFmtId="0" fontId="30" fillId="4" borderId="0" xfId="0" applyFont="1" applyFill="1" applyBorder="1" applyAlignment="1"/>
    <xf numFmtId="0" fontId="18" fillId="4" borderId="0" xfId="0" applyFont="1" applyFill="1" applyAlignment="1">
      <alignment vertical="center"/>
    </xf>
    <xf numFmtId="0" fontId="34" fillId="4" borderId="0" xfId="0" applyFont="1" applyFill="1" applyBorder="1" applyAlignment="1"/>
    <xf numFmtId="0" fontId="12" fillId="4" borderId="0" xfId="0" applyFont="1" applyFill="1" applyBorder="1" applyAlignment="1">
      <alignment vertical="center"/>
    </xf>
    <xf numFmtId="0" fontId="7" fillId="4" borderId="14" xfId="0" applyFont="1" applyFill="1" applyBorder="1" applyAlignment="1">
      <alignment horizontal="center" vertical="center" shrinkToFit="1"/>
    </xf>
    <xf numFmtId="176" fontId="7" fillId="4" borderId="0" xfId="0" applyNumberFormat="1" applyFont="1" applyFill="1" applyBorder="1" applyAlignment="1">
      <alignment horizontal="right" vertical="center" shrinkToFit="1"/>
    </xf>
    <xf numFmtId="0" fontId="7" fillId="4" borderId="0" xfId="0" applyFont="1" applyFill="1" applyAlignment="1">
      <alignment horizontal="center" vertical="center"/>
    </xf>
    <xf numFmtId="0" fontId="14" fillId="4" borderId="0" xfId="0" applyFont="1" applyFill="1" applyBorder="1" applyAlignment="1">
      <alignment horizontal="left" vertical="center" shrinkToFit="1"/>
    </xf>
    <xf numFmtId="0" fontId="7" fillId="4" borderId="126" xfId="0" applyFont="1" applyFill="1" applyBorder="1" applyAlignment="1">
      <alignment horizontal="center" vertical="center" shrinkToFit="1"/>
    </xf>
    <xf numFmtId="0" fontId="7" fillId="4" borderId="117" xfId="0" applyFont="1" applyFill="1" applyBorder="1" applyAlignment="1">
      <alignment horizontal="center" vertical="center" shrinkToFit="1"/>
    </xf>
    <xf numFmtId="0" fontId="7" fillId="4" borderId="122" xfId="0" applyFont="1" applyFill="1" applyBorder="1" applyAlignment="1">
      <alignment horizontal="center" vertical="center" shrinkToFit="1"/>
    </xf>
    <xf numFmtId="0" fontId="7" fillId="4" borderId="69" xfId="0" applyFont="1" applyFill="1" applyBorder="1" applyAlignment="1">
      <alignment horizontal="center" vertical="center" shrinkToFit="1"/>
    </xf>
    <xf numFmtId="0" fontId="7" fillId="4" borderId="125" xfId="0" applyFont="1" applyFill="1" applyBorder="1" applyAlignment="1">
      <alignment horizontal="center" vertical="center" shrinkToFit="1"/>
    </xf>
    <xf numFmtId="0" fontId="7" fillId="4" borderId="58" xfId="0" applyFont="1" applyFill="1" applyBorder="1" applyAlignment="1">
      <alignment horizontal="center" vertical="center" shrinkToFit="1"/>
    </xf>
    <xf numFmtId="176" fontId="20" fillId="4" borderId="28" xfId="1" applyNumberFormat="1" applyFont="1" applyFill="1" applyBorder="1" applyAlignment="1" applyProtection="1">
      <alignment horizontal="center" vertical="center" shrinkToFit="1"/>
    </xf>
    <xf numFmtId="0" fontId="20" fillId="4" borderId="58" xfId="1" applyFont="1" applyFill="1" applyBorder="1" applyAlignment="1" applyProtection="1">
      <alignment horizontal="center" vertical="center" shrinkToFit="1"/>
    </xf>
    <xf numFmtId="0" fontId="20" fillId="4" borderId="29" xfId="1" applyFont="1" applyFill="1" applyBorder="1" applyAlignment="1" applyProtection="1">
      <alignment horizontal="center" vertical="center" shrinkToFit="1"/>
    </xf>
    <xf numFmtId="0" fontId="20" fillId="4" borderId="70" xfId="1" applyFont="1" applyFill="1" applyBorder="1" applyAlignment="1" applyProtection="1">
      <alignment horizontal="center" vertical="center" shrinkToFit="1"/>
    </xf>
    <xf numFmtId="0" fontId="20" fillId="4" borderId="49" xfId="1" applyFont="1" applyFill="1" applyBorder="1" applyAlignment="1" applyProtection="1">
      <alignment horizontal="center" vertical="center" shrinkToFit="1"/>
    </xf>
    <xf numFmtId="0" fontId="9" fillId="4" borderId="0" xfId="0" applyFont="1" applyFill="1" applyAlignment="1">
      <alignment horizontal="right" vertical="center"/>
    </xf>
    <xf numFmtId="0" fontId="1" fillId="6" borderId="50" xfId="1" applyFill="1" applyBorder="1">
      <alignment vertical="center"/>
    </xf>
    <xf numFmtId="176" fontId="20" fillId="4" borderId="18" xfId="1" applyNumberFormat="1" applyFont="1" applyFill="1" applyBorder="1" applyAlignment="1" applyProtection="1">
      <alignment horizontal="center" vertical="center" shrinkToFit="1"/>
    </xf>
    <xf numFmtId="49" fontId="1" fillId="8" borderId="0" xfId="1" applyNumberFormat="1" applyFill="1">
      <alignment vertical="center"/>
    </xf>
    <xf numFmtId="0" fontId="1" fillId="8" borderId="0" xfId="1" applyFill="1">
      <alignment vertical="center"/>
    </xf>
    <xf numFmtId="0" fontId="33" fillId="0" borderId="0" xfId="0" applyFont="1" applyFill="1" applyAlignment="1" applyProtection="1">
      <alignment horizontal="center" vertical="center"/>
    </xf>
    <xf numFmtId="0" fontId="20" fillId="4" borderId="18" xfId="1" applyFont="1" applyFill="1" applyBorder="1" applyAlignment="1" applyProtection="1">
      <alignment horizontal="center" vertical="center" shrinkToFit="1"/>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176" fontId="20" fillId="4" borderId="25" xfId="1" applyNumberFormat="1" applyFont="1" applyFill="1" applyBorder="1" applyAlignment="1" applyProtection="1">
      <alignment horizontal="center" vertical="center" shrinkToFit="1"/>
    </xf>
    <xf numFmtId="0" fontId="20" fillId="4" borderId="25" xfId="1" applyFont="1" applyFill="1" applyBorder="1" applyAlignment="1" applyProtection="1">
      <alignment horizontal="center" vertical="center" shrinkToFit="1"/>
    </xf>
    <xf numFmtId="0" fontId="2" fillId="4" borderId="0" xfId="1" applyFont="1" applyFill="1" applyAlignment="1">
      <alignment vertical="center"/>
    </xf>
    <xf numFmtId="0" fontId="33" fillId="0" borderId="0" xfId="6" applyFont="1" applyAlignment="1">
      <alignment vertical="center"/>
    </xf>
    <xf numFmtId="0" fontId="7" fillId="0" borderId="0" xfId="6" applyFont="1">
      <alignment vertical="center"/>
    </xf>
    <xf numFmtId="0" fontId="7" fillId="0" borderId="0" xfId="6" applyFont="1" applyBorder="1">
      <alignment vertical="center"/>
    </xf>
    <xf numFmtId="0" fontId="9" fillId="0" borderId="0" xfId="6" applyFont="1" applyAlignment="1" applyProtection="1">
      <alignment horizontal="center" vertical="center"/>
    </xf>
    <xf numFmtId="0" fontId="8" fillId="0" borderId="0" xfId="6" applyFont="1" applyFill="1" applyBorder="1" applyAlignment="1">
      <alignment vertical="center"/>
    </xf>
    <xf numFmtId="0" fontId="16" fillId="0" borderId="0" xfId="6" applyFont="1" applyFill="1" applyBorder="1" applyAlignment="1">
      <alignment vertical="center"/>
    </xf>
    <xf numFmtId="0" fontId="7" fillId="0" borderId="0" xfId="6" applyFont="1" applyFill="1" applyBorder="1" applyAlignment="1">
      <alignment vertical="center"/>
    </xf>
    <xf numFmtId="0" fontId="7" fillId="0" borderId="0" xfId="6" applyFont="1" applyFill="1" applyBorder="1" applyAlignment="1">
      <alignment horizontal="center" vertical="center" shrinkToFit="1"/>
    </xf>
    <xf numFmtId="0" fontId="7" fillId="0" borderId="0" xfId="6" applyFont="1" applyFill="1" applyBorder="1" applyAlignment="1">
      <alignment horizontal="center" vertical="center"/>
    </xf>
    <xf numFmtId="0" fontId="7" fillId="0" borderId="0" xfId="6" applyFont="1" applyBorder="1" applyAlignment="1">
      <alignment vertical="center"/>
    </xf>
    <xf numFmtId="0" fontId="1" fillId="0" borderId="68" xfId="6" applyBorder="1" applyAlignment="1">
      <alignment vertical="center"/>
    </xf>
    <xf numFmtId="0" fontId="1" fillId="0" borderId="14" xfId="6" applyBorder="1" applyAlignment="1">
      <alignment vertical="center"/>
    </xf>
    <xf numFmtId="0" fontId="1" fillId="0" borderId="0" xfId="6">
      <alignment vertical="center"/>
    </xf>
    <xf numFmtId="0" fontId="7" fillId="4" borderId="0" xfId="6" applyFont="1" applyFill="1" applyBorder="1" applyAlignment="1">
      <alignment horizontal="center" vertical="center"/>
    </xf>
    <xf numFmtId="0" fontId="7" fillId="10" borderId="129" xfId="6" applyFont="1" applyFill="1" applyBorder="1">
      <alignment vertical="center"/>
    </xf>
    <xf numFmtId="0" fontId="17" fillId="4" borderId="0" xfId="6" applyFont="1" applyFill="1" applyBorder="1" applyAlignment="1">
      <alignment vertical="center"/>
    </xf>
    <xf numFmtId="0" fontId="1" fillId="0" borderId="54" xfId="6" applyBorder="1" applyAlignment="1">
      <alignment vertical="center"/>
    </xf>
    <xf numFmtId="0" fontId="1" fillId="0" borderId="9" xfId="6" applyBorder="1" applyAlignment="1">
      <alignment vertical="center"/>
    </xf>
    <xf numFmtId="0" fontId="40" fillId="0" borderId="0" xfId="6" applyFont="1">
      <alignment vertical="center"/>
    </xf>
    <xf numFmtId="0" fontId="21" fillId="0" borderId="0" xfId="6" applyFont="1" applyBorder="1" applyAlignment="1">
      <alignment horizontal="center" vertical="center"/>
    </xf>
    <xf numFmtId="0" fontId="1" fillId="0" borderId="0" xfId="6" applyBorder="1" applyAlignment="1">
      <alignment vertical="center"/>
    </xf>
    <xf numFmtId="0" fontId="1" fillId="0" borderId="0" xfId="6" applyFont="1" applyBorder="1" applyAlignment="1">
      <alignment horizontal="left" vertical="center"/>
    </xf>
    <xf numFmtId="0" fontId="1" fillId="0" borderId="0" xfId="6" applyBorder="1" applyAlignment="1">
      <alignment horizontal="center" vertical="center"/>
    </xf>
    <xf numFmtId="0" fontId="1" fillId="0" borderId="0" xfId="6" applyAlignment="1">
      <alignment vertical="center"/>
    </xf>
    <xf numFmtId="0" fontId="1" fillId="0" borderId="68" xfId="6" applyBorder="1">
      <alignment vertical="center"/>
    </xf>
    <xf numFmtId="0" fontId="1" fillId="0" borderId="14" xfId="6" applyBorder="1">
      <alignment vertical="center"/>
    </xf>
    <xf numFmtId="0" fontId="1" fillId="0" borderId="16" xfId="6" applyBorder="1">
      <alignment vertical="center"/>
    </xf>
    <xf numFmtId="0" fontId="41" fillId="0" borderId="30" xfId="6" applyFont="1" applyBorder="1" applyAlignment="1">
      <alignment horizontal="left" vertical="center"/>
    </xf>
    <xf numFmtId="0" fontId="1" fillId="0" borderId="0" xfId="6" applyBorder="1">
      <alignment vertical="center"/>
    </xf>
    <xf numFmtId="0" fontId="1" fillId="0" borderId="1" xfId="6" applyBorder="1">
      <alignment vertical="center"/>
    </xf>
    <xf numFmtId="0" fontId="1" fillId="0" borderId="30" xfId="6" applyBorder="1">
      <alignment vertical="center"/>
    </xf>
    <xf numFmtId="0" fontId="1" fillId="0" borderId="54" xfId="6" applyBorder="1">
      <alignment vertical="center"/>
    </xf>
    <xf numFmtId="0" fontId="1" fillId="0" borderId="9" xfId="6" applyBorder="1">
      <alignment vertical="center"/>
    </xf>
    <xf numFmtId="0" fontId="1" fillId="0" borderId="49" xfId="6" applyBorder="1">
      <alignment vertical="center"/>
    </xf>
    <xf numFmtId="176" fontId="42" fillId="4" borderId="28" xfId="1" applyNumberFormat="1" applyFont="1" applyFill="1" applyBorder="1" applyAlignment="1" applyProtection="1">
      <alignment horizontal="center" vertical="center" shrinkToFit="1"/>
    </xf>
    <xf numFmtId="0" fontId="13" fillId="0" borderId="0" xfId="2" applyFont="1" applyAlignment="1">
      <alignment vertical="center"/>
    </xf>
    <xf numFmtId="0" fontId="13" fillId="2" borderId="27" xfId="2" applyFont="1" applyFill="1" applyBorder="1" applyAlignment="1">
      <alignment vertical="center" shrinkToFit="1"/>
    </xf>
    <xf numFmtId="0" fontId="13" fillId="2" borderId="7" xfId="2" applyFont="1" applyFill="1" applyBorder="1" applyAlignment="1">
      <alignment vertical="center" shrinkToFit="1"/>
    </xf>
    <xf numFmtId="0" fontId="46" fillId="2" borderId="7" xfId="2" applyFont="1" applyFill="1" applyBorder="1" applyAlignment="1">
      <alignment vertical="center" shrinkToFit="1"/>
    </xf>
    <xf numFmtId="0" fontId="46" fillId="2" borderId="27" xfId="2" applyFont="1" applyFill="1" applyBorder="1" applyAlignment="1">
      <alignment vertical="center" shrinkToFit="1"/>
    </xf>
    <xf numFmtId="176" fontId="20" fillId="0" borderId="29" xfId="1" applyNumberFormat="1" applyFont="1" applyFill="1" applyBorder="1" applyAlignment="1" applyProtection="1">
      <alignment horizontal="center" vertical="center" shrinkToFit="1"/>
      <protection locked="0"/>
    </xf>
    <xf numFmtId="0" fontId="48" fillId="0" borderId="0" xfId="0" applyFont="1">
      <alignment vertical="center"/>
    </xf>
    <xf numFmtId="176" fontId="47" fillId="3" borderId="56" xfId="1" applyNumberFormat="1" applyFont="1" applyFill="1" applyBorder="1" applyAlignment="1" applyProtection="1">
      <alignment vertical="center" shrinkToFit="1"/>
    </xf>
    <xf numFmtId="176" fontId="47" fillId="3" borderId="69" xfId="1" applyNumberFormat="1" applyFont="1" applyFill="1" applyBorder="1" applyAlignment="1" applyProtection="1">
      <alignment vertical="center" shrinkToFit="1"/>
    </xf>
    <xf numFmtId="0" fontId="20" fillId="11" borderId="50" xfId="1" applyFont="1" applyFill="1" applyBorder="1" applyAlignment="1" applyProtection="1">
      <alignment horizontal="center" vertical="center" shrinkToFit="1"/>
    </xf>
    <xf numFmtId="176" fontId="20" fillId="0" borderId="38" xfId="1" applyNumberFormat="1" applyFont="1" applyFill="1" applyBorder="1" applyAlignment="1" applyProtection="1">
      <alignment horizontal="center" vertical="center" shrinkToFit="1"/>
      <protection locked="0"/>
    </xf>
    <xf numFmtId="176" fontId="20" fillId="0" borderId="70" xfId="1" applyNumberFormat="1" applyFont="1" applyFill="1" applyBorder="1" applyAlignment="1" applyProtection="1">
      <alignment horizontal="center" vertical="center" shrinkToFit="1"/>
      <protection locked="0"/>
    </xf>
    <xf numFmtId="0" fontId="20" fillId="4" borderId="63" xfId="1" applyFont="1" applyFill="1" applyBorder="1" applyAlignment="1" applyProtection="1">
      <alignment horizontal="center" vertical="center" shrinkToFit="1"/>
    </xf>
    <xf numFmtId="176" fontId="20" fillId="4" borderId="63" xfId="1" applyNumberFormat="1" applyFont="1" applyFill="1" applyBorder="1" applyAlignment="1" applyProtection="1">
      <alignment horizontal="center" vertical="center" shrinkToFit="1"/>
    </xf>
    <xf numFmtId="0" fontId="20" fillId="11" borderId="28" xfId="1" applyFont="1" applyFill="1" applyBorder="1" applyAlignment="1" applyProtection="1">
      <alignment horizontal="center" vertical="center" shrinkToFit="1"/>
    </xf>
    <xf numFmtId="176" fontId="7" fillId="0" borderId="116" xfId="0" applyNumberFormat="1" applyFont="1" applyFill="1" applyBorder="1" applyAlignment="1" applyProtection="1">
      <alignment vertical="center" shrinkToFit="1"/>
    </xf>
    <xf numFmtId="0" fontId="20" fillId="3" borderId="18" xfId="1" applyFont="1" applyFill="1" applyBorder="1" applyAlignment="1" applyProtection="1">
      <alignment horizontal="center" vertical="center" shrinkToFit="1"/>
    </xf>
    <xf numFmtId="0" fontId="20" fillId="3" borderId="63" xfId="1" applyFont="1" applyFill="1" applyBorder="1" applyAlignment="1" applyProtection="1">
      <alignment horizontal="center" vertical="center" shrinkToFit="1"/>
    </xf>
    <xf numFmtId="0" fontId="20" fillId="3" borderId="50" xfId="1" applyFont="1" applyFill="1" applyBorder="1" applyAlignment="1" applyProtection="1">
      <alignment horizontal="center" vertical="center" shrinkToFit="1"/>
    </xf>
    <xf numFmtId="0" fontId="16" fillId="4" borderId="124" xfId="0" applyFont="1" applyFill="1" applyBorder="1" applyAlignment="1">
      <alignment horizontal="center" vertical="center" shrinkToFit="1"/>
    </xf>
    <xf numFmtId="0" fontId="16" fillId="4" borderId="113" xfId="0" applyFont="1" applyFill="1" applyBorder="1" applyAlignment="1">
      <alignment horizontal="center" vertical="center" shrinkToFit="1"/>
    </xf>
    <xf numFmtId="0" fontId="16" fillId="4" borderId="118" xfId="0" applyFont="1" applyFill="1" applyBorder="1" applyAlignment="1">
      <alignment horizontal="center" vertical="center" shrinkToFit="1"/>
    </xf>
    <xf numFmtId="0" fontId="20" fillId="4" borderId="62" xfId="1" applyFont="1" applyFill="1" applyBorder="1" applyAlignment="1" applyProtection="1">
      <alignment horizontal="center" vertical="center" shrinkToFit="1"/>
    </xf>
    <xf numFmtId="0" fontId="7" fillId="4" borderId="115" xfId="0" applyFont="1" applyFill="1" applyBorder="1" applyAlignment="1">
      <alignment horizontal="center" vertical="center" shrinkToFit="1"/>
    </xf>
    <xf numFmtId="0" fontId="7" fillId="4" borderId="120" xfId="0" applyFont="1" applyFill="1" applyBorder="1" applyAlignment="1">
      <alignment horizontal="center" vertical="center" shrinkToFit="1"/>
    </xf>
    <xf numFmtId="0" fontId="20" fillId="4" borderId="28" xfId="1" applyFont="1" applyFill="1" applyBorder="1" applyAlignment="1" applyProtection="1">
      <alignment horizontal="center" vertical="center" shrinkToFit="1"/>
    </xf>
    <xf numFmtId="0" fontId="20" fillId="3" borderId="28" xfId="1" applyFont="1" applyFill="1" applyBorder="1" applyAlignment="1" applyProtection="1">
      <alignment horizontal="center" vertical="center" shrinkToFit="1"/>
    </xf>
    <xf numFmtId="0" fontId="13" fillId="4" borderId="0" xfId="2" applyFont="1" applyFill="1" applyAlignment="1">
      <alignment horizontal="left" vertical="center" wrapText="1"/>
    </xf>
    <xf numFmtId="0" fontId="13" fillId="4" borderId="9" xfId="2" applyFont="1" applyFill="1" applyBorder="1" applyAlignment="1">
      <alignment horizontal="left" vertical="center" wrapText="1"/>
    </xf>
    <xf numFmtId="0" fontId="20" fillId="4" borderId="0" xfId="1" applyFont="1" applyFill="1" applyBorder="1" applyAlignment="1">
      <alignment horizontal="center" vertical="center"/>
    </xf>
    <xf numFmtId="0" fontId="21" fillId="4" borderId="0" xfId="1" applyFont="1" applyFill="1" applyBorder="1" applyAlignment="1">
      <alignment horizontal="center" vertical="center" shrinkToFit="1"/>
    </xf>
    <xf numFmtId="176" fontId="42" fillId="0" borderId="8" xfId="1" applyNumberFormat="1" applyFont="1" applyFill="1" applyBorder="1" applyAlignment="1" applyProtection="1">
      <alignment horizontal="center" vertical="center" shrinkToFit="1"/>
    </xf>
    <xf numFmtId="176" fontId="42" fillId="0" borderId="38" xfId="1" applyNumberFormat="1" applyFont="1" applyFill="1" applyBorder="1" applyAlignment="1" applyProtection="1">
      <alignment horizontal="center" vertical="center" shrinkToFit="1"/>
      <protection locked="0"/>
    </xf>
    <xf numFmtId="176" fontId="42" fillId="0" borderId="27" xfId="1" applyNumberFormat="1" applyFont="1" applyFill="1" applyBorder="1" applyAlignment="1" applyProtection="1">
      <alignment horizontal="center" vertical="center" shrinkToFit="1"/>
    </xf>
    <xf numFmtId="176" fontId="42" fillId="0" borderId="29" xfId="1" applyNumberFormat="1" applyFont="1" applyFill="1" applyBorder="1" applyAlignment="1" applyProtection="1">
      <alignment horizontal="center" vertical="center" shrinkToFit="1"/>
      <protection locked="0"/>
    </xf>
    <xf numFmtId="0" fontId="42" fillId="4" borderId="28" xfId="1" applyFont="1" applyFill="1" applyBorder="1" applyAlignment="1" applyProtection="1">
      <alignment horizontal="center" vertical="center" shrinkToFit="1"/>
    </xf>
    <xf numFmtId="0" fontId="21" fillId="4" borderId="0" xfId="1" applyFont="1" applyFill="1" applyBorder="1" applyAlignment="1">
      <alignment horizontal="center" vertical="center" shrinkToFit="1"/>
    </xf>
    <xf numFmtId="0" fontId="20" fillId="4" borderId="0" xfId="1" applyFont="1" applyFill="1" applyBorder="1" applyAlignment="1">
      <alignment horizontal="center" vertical="center"/>
    </xf>
    <xf numFmtId="0" fontId="13" fillId="4" borderId="0" xfId="2" applyFont="1" applyFill="1" applyAlignment="1">
      <alignment horizontal="left" vertical="center" wrapText="1"/>
    </xf>
    <xf numFmtId="0" fontId="13" fillId="4" borderId="9" xfId="2" applyFont="1" applyFill="1" applyBorder="1" applyAlignment="1">
      <alignment horizontal="left" vertical="center" wrapText="1"/>
    </xf>
    <xf numFmtId="0" fontId="51" fillId="4" borderId="0" xfId="2" applyNumberFormat="1" applyFont="1" applyFill="1" applyBorder="1" applyAlignment="1">
      <alignment horizontal="left" vertical="center"/>
    </xf>
    <xf numFmtId="0" fontId="52" fillId="4" borderId="0" xfId="2" applyNumberFormat="1" applyFont="1" applyFill="1" applyBorder="1" applyAlignment="1">
      <alignment horizontal="left" vertical="center"/>
    </xf>
    <xf numFmtId="0" fontId="52" fillId="4" borderId="0" xfId="2" applyNumberFormat="1" applyFont="1" applyFill="1" applyBorder="1" applyAlignment="1">
      <alignment vertical="center" shrinkToFit="1"/>
    </xf>
    <xf numFmtId="0" fontId="53" fillId="4" borderId="0" xfId="2" applyNumberFormat="1" applyFont="1" applyFill="1" applyBorder="1" applyAlignment="1">
      <alignment vertical="center"/>
    </xf>
    <xf numFmtId="183" fontId="52" fillId="4" borderId="0" xfId="2" applyNumberFormat="1" applyFont="1" applyFill="1" applyBorder="1" applyAlignment="1">
      <alignment vertical="center" shrinkToFit="1"/>
    </xf>
    <xf numFmtId="0" fontId="52" fillId="4" borderId="0" xfId="2" applyNumberFormat="1" applyFont="1" applyFill="1" applyBorder="1" applyAlignment="1">
      <alignment vertical="center"/>
    </xf>
    <xf numFmtId="0" fontId="52" fillId="4" borderId="0" xfId="2" applyNumberFormat="1" applyFont="1" applyFill="1" applyBorder="1" applyAlignment="1">
      <alignment vertical="center" wrapText="1"/>
    </xf>
    <xf numFmtId="0" fontId="52" fillId="4" borderId="0" xfId="2" applyNumberFormat="1" applyFont="1" applyFill="1" applyAlignment="1">
      <alignment vertical="center"/>
    </xf>
    <xf numFmtId="0" fontId="54" fillId="13" borderId="147" xfId="2" applyNumberFormat="1" applyFont="1" applyFill="1" applyBorder="1" applyAlignment="1">
      <alignment vertical="center" wrapText="1"/>
    </xf>
    <xf numFmtId="184" fontId="52" fillId="14" borderId="0" xfId="2" applyNumberFormat="1" applyFont="1" applyFill="1" applyBorder="1" applyAlignment="1">
      <alignment vertical="center"/>
    </xf>
    <xf numFmtId="0" fontId="55" fillId="3" borderId="24" xfId="2" applyNumberFormat="1" applyFont="1" applyFill="1" applyBorder="1" applyAlignment="1">
      <alignment horizontal="center" vertical="center" wrapText="1"/>
    </xf>
    <xf numFmtId="0" fontId="54" fillId="3" borderId="26" xfId="2" applyNumberFormat="1" applyFont="1" applyFill="1" applyBorder="1" applyAlignment="1">
      <alignment horizontal="center" vertical="center" shrinkToFit="1"/>
    </xf>
    <xf numFmtId="177" fontId="54" fillId="3" borderId="148" xfId="2" applyNumberFormat="1" applyFont="1" applyFill="1" applyBorder="1" applyAlignment="1">
      <alignment horizontal="center" vertical="center" shrinkToFit="1"/>
    </xf>
    <xf numFmtId="177" fontId="54" fillId="3" borderId="149" xfId="2" applyNumberFormat="1" applyFont="1" applyFill="1" applyBorder="1" applyAlignment="1">
      <alignment horizontal="center" vertical="center" shrinkToFit="1"/>
    </xf>
    <xf numFmtId="177" fontId="54" fillId="3" borderId="150" xfId="2" applyNumberFormat="1" applyFont="1" applyFill="1" applyBorder="1" applyAlignment="1">
      <alignment horizontal="center" vertical="center" shrinkToFit="1"/>
    </xf>
    <xf numFmtId="0" fontId="55" fillId="3" borderId="33" xfId="2" applyNumberFormat="1" applyFont="1" applyFill="1" applyBorder="1" applyAlignment="1">
      <alignment horizontal="center" vertical="center" wrapText="1"/>
    </xf>
    <xf numFmtId="0" fontId="55" fillId="3" borderId="151" xfId="2" applyNumberFormat="1" applyFont="1" applyFill="1" applyBorder="1" applyAlignment="1">
      <alignment horizontal="center" vertical="center" wrapText="1"/>
    </xf>
    <xf numFmtId="0" fontId="55" fillId="3" borderId="33" xfId="2" applyNumberFormat="1" applyFont="1" applyFill="1" applyBorder="1" applyAlignment="1">
      <alignment horizontal="center" vertical="center"/>
    </xf>
    <xf numFmtId="0" fontId="55" fillId="3" borderId="87" xfId="2" applyNumberFormat="1" applyFont="1" applyFill="1" applyBorder="1" applyAlignment="1">
      <alignment horizontal="center" vertical="center"/>
    </xf>
    <xf numFmtId="0" fontId="55" fillId="3" borderId="87" xfId="2" applyNumberFormat="1" applyFont="1" applyFill="1" applyBorder="1" applyAlignment="1">
      <alignment horizontal="center" vertical="center" wrapText="1"/>
    </xf>
    <xf numFmtId="0" fontId="54" fillId="4" borderId="0" xfId="2" applyNumberFormat="1" applyFont="1" applyFill="1" applyAlignment="1">
      <alignment horizontal="center" vertical="center"/>
    </xf>
    <xf numFmtId="176" fontId="58" fillId="12" borderId="19" xfId="2" applyNumberFormat="1" applyFont="1" applyFill="1" applyBorder="1" applyAlignment="1">
      <alignment horizontal="center" vertical="center"/>
    </xf>
    <xf numFmtId="176" fontId="59" fillId="4" borderId="19" xfId="2" applyNumberFormat="1" applyFont="1" applyFill="1" applyBorder="1" applyAlignment="1">
      <alignment horizontal="center" vertical="center"/>
    </xf>
    <xf numFmtId="176" fontId="59" fillId="4" borderId="152" xfId="2" applyNumberFormat="1" applyFont="1" applyFill="1" applyBorder="1" applyAlignment="1">
      <alignment horizontal="center" vertical="center"/>
    </xf>
    <xf numFmtId="176" fontId="59" fillId="4" borderId="153" xfId="2" applyNumberFormat="1" applyFont="1" applyFill="1" applyBorder="1" applyAlignment="1">
      <alignment horizontal="center" vertical="center"/>
    </xf>
    <xf numFmtId="0" fontId="59" fillId="4" borderId="19" xfId="2" applyNumberFormat="1" applyFont="1" applyFill="1" applyBorder="1" applyAlignment="1">
      <alignment horizontal="left" vertical="center" shrinkToFit="1"/>
    </xf>
    <xf numFmtId="0" fontId="59" fillId="4" borderId="154" xfId="2" applyNumberFormat="1" applyFont="1" applyFill="1" applyBorder="1" applyAlignment="1">
      <alignment horizontal="left" vertical="center" wrapText="1" shrinkToFit="1"/>
    </xf>
    <xf numFmtId="183" fontId="59" fillId="5" borderId="154" xfId="2" applyNumberFormat="1" applyFont="1" applyFill="1" applyBorder="1" applyAlignment="1">
      <alignment horizontal="center" vertical="center" shrinkToFit="1"/>
    </xf>
    <xf numFmtId="185" fontId="59" fillId="4" borderId="154" xfId="2" applyNumberFormat="1" applyFont="1" applyFill="1" applyBorder="1" applyAlignment="1">
      <alignment horizontal="center" vertical="center" shrinkToFit="1"/>
    </xf>
    <xf numFmtId="185" fontId="59" fillId="4" borderId="155" xfId="2" applyNumberFormat="1" applyFont="1" applyFill="1" applyBorder="1" applyAlignment="1">
      <alignment horizontal="center" vertical="center" shrinkToFit="1"/>
    </xf>
    <xf numFmtId="0" fontId="59" fillId="4" borderId="154" xfId="2" applyNumberFormat="1" applyFont="1" applyFill="1" applyBorder="1" applyAlignment="1">
      <alignment horizontal="left" vertical="center"/>
    </xf>
    <xf numFmtId="0" fontId="59" fillId="4" borderId="155" xfId="2" applyNumberFormat="1" applyFont="1" applyFill="1" applyBorder="1" applyAlignment="1">
      <alignment horizontal="left" vertical="center" shrinkToFit="1"/>
    </xf>
    <xf numFmtId="186" fontId="59" fillId="4" borderId="154" xfId="2" applyNumberFormat="1" applyFont="1" applyFill="1" applyBorder="1" applyAlignment="1">
      <alignment horizontal="left" vertical="center" shrinkToFit="1"/>
    </xf>
    <xf numFmtId="186" fontId="59" fillId="4" borderId="155" xfId="2" applyNumberFormat="1" applyFont="1" applyFill="1" applyBorder="1" applyAlignment="1">
      <alignment horizontal="left" vertical="center" shrinkToFit="1"/>
    </xf>
    <xf numFmtId="186" fontId="59" fillId="4" borderId="155" xfId="2" applyNumberFormat="1" applyFont="1" applyFill="1" applyBorder="1" applyAlignment="1">
      <alignment vertical="center" shrinkToFit="1"/>
    </xf>
    <xf numFmtId="184" fontId="59" fillId="4" borderId="154" xfId="4" applyNumberFormat="1" applyFont="1" applyFill="1" applyBorder="1" applyAlignment="1">
      <alignment vertical="center" shrinkToFit="1"/>
    </xf>
    <xf numFmtId="184" fontId="59" fillId="4" borderId="156" xfId="4" applyNumberFormat="1" applyFont="1" applyFill="1" applyBorder="1" applyAlignment="1">
      <alignment vertical="center" shrinkToFit="1"/>
    </xf>
    <xf numFmtId="184" fontId="59" fillId="15" borderId="156" xfId="4" applyNumberFormat="1" applyFont="1" applyFill="1" applyBorder="1" applyAlignment="1">
      <alignment vertical="center" wrapText="1" shrinkToFit="1"/>
    </xf>
    <xf numFmtId="0" fontId="59" fillId="4" borderId="0" xfId="2" applyNumberFormat="1" applyFont="1" applyFill="1" applyAlignment="1">
      <alignment vertical="center"/>
    </xf>
    <xf numFmtId="176" fontId="58" fillId="12" borderId="154" xfId="2" applyNumberFormat="1" applyFont="1" applyFill="1" applyBorder="1" applyAlignment="1">
      <alignment horizontal="center" vertical="center"/>
    </xf>
    <xf numFmtId="176" fontId="59" fillId="4" borderId="154" xfId="2" applyNumberFormat="1" applyFont="1" applyFill="1" applyBorder="1" applyAlignment="1">
      <alignment horizontal="center" vertical="center"/>
    </xf>
    <xf numFmtId="176" fontId="59" fillId="4" borderId="157" xfId="2" applyNumberFormat="1" applyFont="1" applyFill="1" applyBorder="1" applyAlignment="1">
      <alignment horizontal="center" vertical="center"/>
    </xf>
    <xf numFmtId="176" fontId="59" fillId="4" borderId="155" xfId="2" applyNumberFormat="1" applyFont="1" applyFill="1" applyBorder="1" applyAlignment="1">
      <alignment horizontal="center" vertical="center"/>
    </xf>
    <xf numFmtId="0" fontId="59" fillId="4" borderId="154" xfId="2" applyNumberFormat="1" applyFont="1" applyFill="1" applyBorder="1" applyAlignment="1">
      <alignment horizontal="left" vertical="center" shrinkToFit="1"/>
    </xf>
    <xf numFmtId="184" fontId="59" fillId="4" borderId="156" xfId="4" applyNumberFormat="1" applyFont="1" applyFill="1" applyBorder="1" applyAlignment="1">
      <alignment vertical="center" wrapText="1" shrinkToFit="1"/>
    </xf>
    <xf numFmtId="185" fontId="59" fillId="15" borderId="154" xfId="2" applyNumberFormat="1" applyFont="1" applyFill="1" applyBorder="1" applyAlignment="1">
      <alignment horizontal="center" vertical="center" shrinkToFit="1"/>
    </xf>
    <xf numFmtId="185" fontId="59" fillId="15" borderId="155" xfId="2" applyNumberFormat="1" applyFont="1" applyFill="1" applyBorder="1" applyAlignment="1">
      <alignment horizontal="center" vertical="center" shrinkToFit="1"/>
    </xf>
    <xf numFmtId="184" fontId="59" fillId="15" borderId="156" xfId="4" applyNumberFormat="1" applyFont="1" applyFill="1" applyBorder="1" applyAlignment="1">
      <alignment vertical="center" shrinkToFit="1"/>
    </xf>
    <xf numFmtId="0" fontId="54" fillId="4" borderId="0" xfId="2" applyNumberFormat="1" applyFont="1" applyFill="1" applyAlignment="1">
      <alignment vertical="center"/>
    </xf>
    <xf numFmtId="184" fontId="59" fillId="15" borderId="154" xfId="4" applyNumberFormat="1" applyFont="1" applyFill="1" applyBorder="1" applyAlignment="1">
      <alignment vertical="center" shrinkToFit="1"/>
    </xf>
    <xf numFmtId="176" fontId="59" fillId="15" borderId="154" xfId="2" applyNumberFormat="1" applyFont="1" applyFill="1" applyBorder="1" applyAlignment="1">
      <alignment horizontal="center" vertical="center"/>
    </xf>
    <xf numFmtId="185" fontId="59" fillId="16" borderId="154" xfId="2" applyNumberFormat="1" applyFont="1" applyFill="1" applyBorder="1" applyAlignment="1">
      <alignment horizontal="center" vertical="center" shrinkToFit="1"/>
    </xf>
    <xf numFmtId="185" fontId="59" fillId="16" borderId="155" xfId="2" applyNumberFormat="1" applyFont="1" applyFill="1" applyBorder="1" applyAlignment="1">
      <alignment horizontal="center" vertical="center" shrinkToFit="1"/>
    </xf>
    <xf numFmtId="0" fontId="59" fillId="15" borderId="154" xfId="2" applyNumberFormat="1" applyFont="1" applyFill="1" applyBorder="1" applyAlignment="1">
      <alignment horizontal="left" vertical="center" shrinkToFit="1"/>
    </xf>
    <xf numFmtId="0" fontId="54" fillId="4" borderId="0" xfId="2" applyNumberFormat="1" applyFont="1" applyFill="1" applyAlignment="1">
      <alignment vertical="center" shrinkToFit="1"/>
    </xf>
    <xf numFmtId="183" fontId="54" fillId="4" borderId="0" xfId="2" applyNumberFormat="1" applyFont="1" applyFill="1" applyAlignment="1">
      <alignment vertical="center"/>
    </xf>
    <xf numFmtId="0" fontId="54" fillId="4" borderId="0" xfId="2" applyNumberFormat="1" applyFont="1" applyFill="1" applyBorder="1" applyAlignment="1">
      <alignment vertical="center"/>
    </xf>
    <xf numFmtId="0" fontId="54" fillId="4" borderId="0" xfId="2" applyNumberFormat="1" applyFont="1" applyFill="1" applyAlignment="1">
      <alignment vertical="center" wrapText="1"/>
    </xf>
    <xf numFmtId="0" fontId="55" fillId="3" borderId="87" xfId="2" applyNumberFormat="1" applyFont="1" applyFill="1" applyBorder="1" applyAlignment="1">
      <alignment horizontal="center" vertical="center" shrinkToFit="1"/>
    </xf>
    <xf numFmtId="0" fontId="52" fillId="17" borderId="0" xfId="2" applyNumberFormat="1" applyFont="1" applyFill="1" applyBorder="1" applyAlignment="1">
      <alignment vertical="center" shrinkToFit="1"/>
    </xf>
    <xf numFmtId="0" fontId="54" fillId="17" borderId="0" xfId="2" applyNumberFormat="1" applyFont="1" applyFill="1" applyBorder="1" applyAlignment="1">
      <alignment vertical="center" wrapText="1"/>
    </xf>
    <xf numFmtId="0" fontId="55" fillId="17" borderId="0" xfId="2" applyNumberFormat="1" applyFont="1" applyFill="1" applyBorder="1" applyAlignment="1">
      <alignment horizontal="center" vertical="center" shrinkToFit="1"/>
    </xf>
    <xf numFmtId="0" fontId="59" fillId="17" borderId="19" xfId="2" applyNumberFormat="1" applyFont="1" applyFill="1" applyBorder="1" applyAlignment="1">
      <alignment horizontal="left" vertical="center" shrinkToFit="1"/>
    </xf>
    <xf numFmtId="0" fontId="54" fillId="17" borderId="0" xfId="2" applyNumberFormat="1" applyFont="1" applyFill="1" applyAlignment="1">
      <alignment vertical="center" shrinkToFit="1"/>
    </xf>
    <xf numFmtId="0" fontId="55" fillId="3" borderId="87" xfId="2" applyNumberFormat="1" applyFont="1" applyFill="1" applyBorder="1" applyAlignment="1">
      <alignment horizontal="center" vertical="center" wrapText="1" shrinkToFit="1"/>
    </xf>
    <xf numFmtId="0" fontId="16" fillId="4" borderId="124" xfId="0" applyFont="1" applyFill="1" applyBorder="1" applyAlignment="1" applyProtection="1">
      <alignment horizontal="center" vertical="center" shrinkToFit="1"/>
    </xf>
    <xf numFmtId="0" fontId="7" fillId="4" borderId="125" xfId="0" applyFont="1" applyFill="1" applyBorder="1" applyAlignment="1" applyProtection="1">
      <alignment horizontal="center" vertical="center" shrinkToFit="1"/>
    </xf>
    <xf numFmtId="0" fontId="7" fillId="4" borderId="126" xfId="0" applyFont="1" applyFill="1" applyBorder="1" applyAlignment="1" applyProtection="1">
      <alignment horizontal="center" vertical="center" shrinkToFit="1"/>
    </xf>
    <xf numFmtId="0" fontId="16" fillId="4" borderId="113" xfId="0" applyFont="1" applyFill="1" applyBorder="1" applyAlignment="1" applyProtection="1">
      <alignment horizontal="center" vertical="center" shrinkToFit="1"/>
    </xf>
    <xf numFmtId="0" fontId="7" fillId="4" borderId="115" xfId="0" applyFont="1" applyFill="1" applyBorder="1" applyAlignment="1" applyProtection="1">
      <alignment horizontal="center" vertical="center" shrinkToFit="1"/>
    </xf>
    <xf numFmtId="0" fontId="7" fillId="4" borderId="117" xfId="0" applyFont="1" applyFill="1" applyBorder="1" applyAlignment="1" applyProtection="1">
      <alignment horizontal="center" vertical="center" shrinkToFit="1"/>
    </xf>
    <xf numFmtId="0" fontId="16" fillId="4" borderId="118" xfId="0" applyFont="1" applyFill="1" applyBorder="1" applyAlignment="1" applyProtection="1">
      <alignment horizontal="center" vertical="center" shrinkToFit="1"/>
    </xf>
    <xf numFmtId="0" fontId="7" fillId="4" borderId="120" xfId="0" applyFont="1" applyFill="1" applyBorder="1" applyAlignment="1" applyProtection="1">
      <alignment horizontal="center" vertical="center" shrinkToFit="1"/>
    </xf>
    <xf numFmtId="0" fontId="7" fillId="4" borderId="122" xfId="0" applyFont="1" applyFill="1" applyBorder="1" applyAlignment="1" applyProtection="1">
      <alignment horizontal="center" vertical="center" shrinkToFit="1"/>
    </xf>
    <xf numFmtId="0" fontId="7" fillId="4" borderId="58" xfId="0" applyFont="1" applyFill="1" applyBorder="1" applyAlignment="1" applyProtection="1">
      <alignment horizontal="center" vertical="center" shrinkToFit="1"/>
    </xf>
    <xf numFmtId="0" fontId="7" fillId="4" borderId="69" xfId="0" applyFont="1" applyFill="1" applyBorder="1" applyAlignment="1" applyProtection="1">
      <alignment horizontal="center" vertical="center" shrinkToFit="1"/>
    </xf>
    <xf numFmtId="0" fontId="18" fillId="4" borderId="0" xfId="0" applyFont="1" applyFill="1" applyAlignment="1" applyProtection="1">
      <alignment vertical="center"/>
      <protection locked="0"/>
    </xf>
    <xf numFmtId="0" fontId="9" fillId="4" borderId="0" xfId="0" applyFont="1" applyFill="1" applyAlignment="1" applyProtection="1">
      <alignment horizontal="right" vertical="center"/>
      <protection locked="0"/>
    </xf>
    <xf numFmtId="0" fontId="7" fillId="0" borderId="0" xfId="0" applyFont="1" applyFill="1" applyBorder="1" applyAlignment="1" applyProtection="1">
      <alignment vertical="center"/>
      <protection locked="0"/>
    </xf>
    <xf numFmtId="0" fontId="18" fillId="0" borderId="0" xfId="0" applyFont="1" applyAlignment="1" applyProtection="1">
      <alignment vertical="center"/>
      <protection locked="0"/>
    </xf>
    <xf numFmtId="0" fontId="48" fillId="0" borderId="0" xfId="0" applyFont="1" applyProtection="1">
      <alignment vertical="center"/>
      <protection locked="0"/>
    </xf>
    <xf numFmtId="0" fontId="33" fillId="0" borderId="0" xfId="0" applyFont="1" applyFill="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33"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20" fillId="4" borderId="0" xfId="1" applyFont="1" applyFill="1" applyAlignment="1" applyProtection="1">
      <alignment vertical="center"/>
      <protection locked="0"/>
    </xf>
    <xf numFmtId="0" fontId="6" fillId="0" borderId="0" xfId="2" applyFont="1" applyFill="1" applyAlignment="1" applyProtection="1">
      <alignment vertical="center"/>
      <protection locked="0"/>
    </xf>
    <xf numFmtId="0" fontId="6" fillId="0" borderId="0" xfId="2" applyFont="1" applyFill="1" applyBorder="1" applyAlignment="1" applyProtection="1">
      <alignment vertical="center"/>
      <protection locked="0"/>
    </xf>
    <xf numFmtId="0" fontId="11" fillId="0" borderId="0" xfId="2" applyFont="1" applyFill="1" applyAlignment="1" applyProtection="1">
      <alignment horizontal="left" vertical="center"/>
      <protection locked="0"/>
    </xf>
    <xf numFmtId="0" fontId="7" fillId="4" borderId="0" xfId="0" applyFont="1" applyFill="1" applyAlignment="1" applyProtection="1">
      <alignment horizontal="center" vertical="center"/>
      <protection locked="0"/>
    </xf>
    <xf numFmtId="0" fontId="7" fillId="0" borderId="0" xfId="0" applyFont="1" applyAlignment="1" applyProtection="1">
      <alignment horizontal="center" vertical="center"/>
      <protection locked="0"/>
    </xf>
    <xf numFmtId="0" fontId="12" fillId="0" borderId="0" xfId="0" applyFont="1" applyAlignment="1" applyProtection="1">
      <alignment horizontal="right" vertical="center"/>
      <protection locked="0"/>
    </xf>
    <xf numFmtId="0" fontId="7" fillId="4" borderId="0" xfId="0" applyFont="1" applyFill="1" applyBorder="1" applyAlignment="1" applyProtection="1">
      <alignment horizontal="center" vertical="center" shrinkToFit="1"/>
      <protection locked="0"/>
    </xf>
    <xf numFmtId="0" fontId="14" fillId="4" borderId="0" xfId="0" applyFont="1" applyFill="1" applyBorder="1" applyAlignment="1" applyProtection="1">
      <alignment horizontal="left" vertical="center" shrinkToFit="1"/>
      <protection locked="0"/>
    </xf>
    <xf numFmtId="0" fontId="7" fillId="0" borderId="0" xfId="0" applyFont="1" applyProtection="1">
      <alignment vertical="center"/>
      <protection locked="0"/>
    </xf>
    <xf numFmtId="0" fontId="7" fillId="0" borderId="0" xfId="0" applyFont="1" applyFill="1" applyProtection="1">
      <alignment vertical="center"/>
      <protection locked="0"/>
    </xf>
    <xf numFmtId="0" fontId="7" fillId="4" borderId="14" xfId="0" applyFont="1" applyFill="1" applyBorder="1" applyAlignment="1" applyProtection="1">
      <alignment horizontal="center" vertical="center" shrinkToFit="1"/>
      <protection locked="0"/>
    </xf>
    <xf numFmtId="176" fontId="7" fillId="4" borderId="0" xfId="0" applyNumberFormat="1" applyFont="1" applyFill="1" applyBorder="1" applyAlignment="1" applyProtection="1">
      <alignment horizontal="right" vertical="center" shrinkToFit="1"/>
      <protection locked="0"/>
    </xf>
    <xf numFmtId="0" fontId="13" fillId="0" borderId="0" xfId="0" applyFont="1" applyBorder="1" applyAlignment="1" applyProtection="1">
      <alignment horizontal="left" vertical="center"/>
      <protection locked="0"/>
    </xf>
    <xf numFmtId="0" fontId="30" fillId="4" borderId="0" xfId="0" applyFont="1" applyFill="1" applyBorder="1" applyAlignment="1" applyProtection="1">
      <alignment horizontal="left"/>
      <protection locked="0"/>
    </xf>
    <xf numFmtId="176" fontId="20" fillId="0" borderId="8" xfId="1" applyNumberFormat="1" applyFont="1" applyFill="1" applyBorder="1" applyAlignment="1" applyProtection="1">
      <alignment horizontal="center" vertical="center" shrinkToFit="1"/>
      <protection locked="0"/>
    </xf>
    <xf numFmtId="0" fontId="20" fillId="3" borderId="28" xfId="1" applyFont="1" applyFill="1" applyBorder="1" applyAlignment="1" applyProtection="1">
      <alignment horizontal="center" vertical="center" shrinkToFit="1"/>
      <protection locked="0"/>
    </xf>
    <xf numFmtId="176" fontId="20" fillId="0" borderId="27" xfId="1" applyNumberFormat="1" applyFont="1" applyFill="1" applyBorder="1" applyAlignment="1" applyProtection="1">
      <alignment horizontal="center" vertical="center" shrinkToFit="1"/>
      <protection locked="0"/>
    </xf>
    <xf numFmtId="0" fontId="20" fillId="3" borderId="50" xfId="1" applyFont="1" applyFill="1" applyBorder="1" applyAlignment="1" applyProtection="1">
      <alignment horizontal="center" vertical="center" shrinkToFit="1"/>
      <protection locked="0"/>
    </xf>
    <xf numFmtId="0" fontId="20" fillId="3" borderId="18" xfId="1" applyFont="1" applyFill="1" applyBorder="1" applyAlignment="1" applyProtection="1">
      <alignment horizontal="center" vertical="center" shrinkToFit="1"/>
      <protection locked="0"/>
    </xf>
    <xf numFmtId="0" fontId="20" fillId="3" borderId="63" xfId="1" applyFont="1" applyFill="1" applyBorder="1" applyAlignment="1" applyProtection="1">
      <alignment horizontal="center" vertical="center" shrinkToFit="1"/>
      <protection locked="0"/>
    </xf>
    <xf numFmtId="176" fontId="20" fillId="0" borderId="60" xfId="1" applyNumberFormat="1" applyFont="1" applyFill="1" applyBorder="1" applyAlignment="1" applyProtection="1">
      <alignment horizontal="center" vertical="center" shrinkToFit="1"/>
      <protection locked="0"/>
    </xf>
    <xf numFmtId="176" fontId="47" fillId="3" borderId="56" xfId="1" applyNumberFormat="1" applyFont="1" applyFill="1" applyBorder="1" applyAlignment="1" applyProtection="1">
      <alignment vertical="center" shrinkToFit="1"/>
      <protection locked="0"/>
    </xf>
    <xf numFmtId="176" fontId="47" fillId="3" borderId="69" xfId="1" applyNumberFormat="1" applyFont="1" applyFill="1" applyBorder="1" applyAlignment="1" applyProtection="1">
      <alignment vertical="center" shrinkToFit="1"/>
      <protection locked="0"/>
    </xf>
    <xf numFmtId="0" fontId="13" fillId="4" borderId="0" xfId="0" applyFont="1" applyFill="1" applyBorder="1" applyAlignment="1" applyProtection="1">
      <alignment horizontal="left" vertical="center"/>
      <protection locked="0"/>
    </xf>
    <xf numFmtId="0" fontId="35" fillId="0" borderId="0" xfId="0" applyFont="1" applyBorder="1" applyAlignment="1" applyProtection="1">
      <alignment vertical="center"/>
      <protection locked="0"/>
    </xf>
    <xf numFmtId="0" fontId="7" fillId="0" borderId="0" xfId="0" applyFont="1" applyBorder="1" applyProtection="1">
      <alignment vertical="center"/>
      <protection locked="0"/>
    </xf>
    <xf numFmtId="0" fontId="30" fillId="4" borderId="0" xfId="0" applyFont="1" applyFill="1" applyBorder="1" applyAlignment="1" applyProtection="1">
      <protection locked="0"/>
    </xf>
    <xf numFmtId="0" fontId="34" fillId="4" borderId="0" xfId="0" applyFont="1" applyFill="1" applyBorder="1" applyAlignment="1" applyProtection="1">
      <protection locked="0"/>
    </xf>
    <xf numFmtId="0" fontId="12" fillId="4" borderId="0" xfId="0" applyFont="1" applyFill="1" applyBorder="1" applyAlignment="1" applyProtection="1">
      <alignment vertical="center"/>
      <protection locked="0"/>
    </xf>
    <xf numFmtId="176" fontId="20" fillId="4" borderId="28" xfId="1" applyNumberFormat="1" applyFont="1" applyFill="1" applyBorder="1" applyAlignment="1" applyProtection="1">
      <alignment horizontal="center" vertical="center" shrinkToFit="1"/>
      <protection locked="0"/>
    </xf>
    <xf numFmtId="0" fontId="20" fillId="4" borderId="28" xfId="1" applyFont="1" applyFill="1" applyBorder="1" applyAlignment="1" applyProtection="1">
      <alignment horizontal="center" vertical="center" shrinkToFit="1"/>
      <protection locked="0"/>
    </xf>
    <xf numFmtId="0" fontId="20" fillId="11" borderId="28" xfId="1" applyFont="1" applyFill="1" applyBorder="1" applyAlignment="1" applyProtection="1">
      <alignment horizontal="center" vertical="center" shrinkToFit="1"/>
      <protection locked="0"/>
    </xf>
    <xf numFmtId="0" fontId="20" fillId="11" borderId="50" xfId="1" applyFont="1" applyFill="1" applyBorder="1" applyAlignment="1" applyProtection="1">
      <alignment horizontal="center" vertical="center" shrinkToFit="1"/>
      <protection locked="0"/>
    </xf>
    <xf numFmtId="176" fontId="20" fillId="4" borderId="18" xfId="1" applyNumberFormat="1" applyFont="1" applyFill="1" applyBorder="1" applyAlignment="1" applyProtection="1">
      <alignment horizontal="center" vertical="center" shrinkToFit="1"/>
      <protection locked="0"/>
    </xf>
    <xf numFmtId="0" fontId="20" fillId="4" borderId="18" xfId="1" applyFont="1" applyFill="1" applyBorder="1" applyAlignment="1" applyProtection="1">
      <alignment horizontal="center" vertical="center" shrinkToFit="1"/>
      <protection locked="0"/>
    </xf>
    <xf numFmtId="176" fontId="20" fillId="4" borderId="25" xfId="1" applyNumberFormat="1" applyFont="1" applyFill="1" applyBorder="1" applyAlignment="1" applyProtection="1">
      <alignment horizontal="center" vertical="center" shrinkToFit="1"/>
      <protection locked="0"/>
    </xf>
    <xf numFmtId="0" fontId="20" fillId="4" borderId="25" xfId="1" applyFont="1" applyFill="1" applyBorder="1" applyAlignment="1" applyProtection="1">
      <alignment horizontal="center" vertical="center" shrinkToFit="1"/>
      <protection locked="0"/>
    </xf>
    <xf numFmtId="176" fontId="20" fillId="4" borderId="63" xfId="1" applyNumberFormat="1" applyFont="1" applyFill="1" applyBorder="1" applyAlignment="1" applyProtection="1">
      <alignment horizontal="center" vertical="center" shrinkToFit="1"/>
      <protection locked="0"/>
    </xf>
    <xf numFmtId="0" fontId="20" fillId="4" borderId="63" xfId="1" applyFont="1" applyFill="1" applyBorder="1" applyAlignment="1" applyProtection="1">
      <alignment horizontal="center" vertical="center" shrinkToFit="1"/>
      <protection locked="0"/>
    </xf>
    <xf numFmtId="0" fontId="20" fillId="4" borderId="58" xfId="1" applyFont="1" applyFill="1" applyBorder="1" applyAlignment="1" applyProtection="1">
      <alignment horizontal="center" vertical="center" shrinkToFit="1"/>
      <protection locked="0"/>
    </xf>
    <xf numFmtId="0" fontId="6" fillId="4" borderId="0" xfId="2" applyFont="1" applyFill="1" applyAlignment="1" applyProtection="1">
      <alignment vertical="center"/>
      <protection locked="0"/>
    </xf>
    <xf numFmtId="0" fontId="24" fillId="4" borderId="0" xfId="1" applyFont="1" applyFill="1" applyBorder="1" applyAlignment="1" applyProtection="1">
      <alignment vertical="center"/>
      <protection locked="0"/>
    </xf>
    <xf numFmtId="0" fontId="23" fillId="4" borderId="0" xfId="1" applyFont="1" applyFill="1" applyBorder="1" applyAlignment="1" applyProtection="1">
      <alignment vertical="center"/>
      <protection locked="0"/>
    </xf>
    <xf numFmtId="176" fontId="23" fillId="4" borderId="0" xfId="1" applyNumberFormat="1" applyFont="1" applyFill="1" applyBorder="1" applyAlignment="1" applyProtection="1">
      <alignment vertical="center"/>
      <protection locked="0"/>
    </xf>
    <xf numFmtId="0" fontId="20" fillId="4" borderId="29" xfId="1" applyFont="1" applyFill="1" applyBorder="1" applyAlignment="1" applyProtection="1">
      <alignment horizontal="center" vertical="center" shrinkToFit="1"/>
      <protection locked="0"/>
    </xf>
    <xf numFmtId="0" fontId="20" fillId="4" borderId="62" xfId="1" applyFont="1" applyFill="1" applyBorder="1" applyAlignment="1" applyProtection="1">
      <alignment horizontal="center" vertical="center" shrinkToFit="1"/>
      <protection locked="0"/>
    </xf>
    <xf numFmtId="0" fontId="20" fillId="4" borderId="70" xfId="1" applyFont="1" applyFill="1" applyBorder="1" applyAlignment="1" applyProtection="1">
      <alignment horizontal="center" vertical="center" shrinkToFit="1"/>
      <protection locked="0"/>
    </xf>
    <xf numFmtId="0" fontId="20" fillId="4" borderId="49" xfId="1" applyFont="1" applyFill="1" applyBorder="1" applyAlignment="1" applyProtection="1">
      <alignment horizontal="center" vertical="center" shrinkToFit="1"/>
      <protection locked="0"/>
    </xf>
    <xf numFmtId="176" fontId="58" fillId="18" borderId="154" xfId="2" applyNumberFormat="1" applyFont="1" applyFill="1" applyBorder="1" applyAlignment="1">
      <alignment horizontal="center" vertical="center"/>
    </xf>
    <xf numFmtId="182" fontId="16" fillId="3" borderId="66" xfId="0" applyNumberFormat="1" applyFont="1" applyFill="1" applyBorder="1" applyAlignment="1" applyProtection="1">
      <alignment horizontal="center" vertical="center" shrinkToFit="1"/>
      <protection locked="0"/>
    </xf>
    <xf numFmtId="182" fontId="16" fillId="3" borderId="41" xfId="0" applyNumberFormat="1" applyFont="1" applyFill="1" applyBorder="1" applyAlignment="1" applyProtection="1">
      <alignment horizontal="center" vertical="center" shrinkToFit="1"/>
      <protection locked="0"/>
    </xf>
    <xf numFmtId="182" fontId="16" fillId="3" borderId="65" xfId="0" applyNumberFormat="1" applyFont="1" applyFill="1" applyBorder="1" applyAlignment="1" applyProtection="1">
      <alignment horizontal="center" vertical="center" shrinkToFit="1"/>
      <protection locked="0"/>
    </xf>
    <xf numFmtId="0" fontId="33" fillId="3" borderId="0" xfId="0" applyFont="1" applyFill="1" applyAlignment="1" applyProtection="1">
      <alignment horizontal="center" vertical="center"/>
      <protection locked="0"/>
    </xf>
    <xf numFmtId="0" fontId="33" fillId="4" borderId="0" xfId="0" applyFont="1" applyFill="1" applyAlignment="1" applyProtection="1">
      <alignment horizontal="center" vertical="center"/>
      <protection locked="0"/>
    </xf>
    <xf numFmtId="0" fontId="16" fillId="4" borderId="114" xfId="0" applyFont="1" applyFill="1" applyBorder="1" applyAlignment="1" applyProtection="1">
      <alignment horizontal="center" vertical="center" shrinkToFit="1"/>
    </xf>
    <xf numFmtId="0" fontId="16" fillId="4" borderId="115" xfId="0" applyFont="1" applyFill="1" applyBorder="1" applyAlignment="1" applyProtection="1">
      <alignment horizontal="center" vertical="center" shrinkToFit="1"/>
    </xf>
    <xf numFmtId="176" fontId="7" fillId="5" borderId="116" xfId="0" applyNumberFormat="1" applyFont="1" applyFill="1" applyBorder="1" applyAlignment="1" applyProtection="1">
      <alignment horizontal="right" vertical="center" shrinkToFit="1"/>
    </xf>
    <xf numFmtId="176" fontId="7" fillId="5" borderId="114" xfId="0" applyNumberFormat="1" applyFont="1" applyFill="1" applyBorder="1" applyAlignment="1" applyProtection="1">
      <alignment horizontal="right" vertical="center" shrinkToFit="1"/>
    </xf>
    <xf numFmtId="0" fontId="30" fillId="4" borderId="71" xfId="0" applyFont="1" applyFill="1" applyBorder="1" applyAlignment="1" applyProtection="1">
      <alignment horizontal="center" vertical="center"/>
    </xf>
    <xf numFmtId="0" fontId="30" fillId="4" borderId="41" xfId="0" applyFont="1" applyFill="1" applyBorder="1" applyAlignment="1" applyProtection="1">
      <alignment horizontal="center" vertical="center"/>
    </xf>
    <xf numFmtId="0" fontId="60" fillId="4" borderId="41" xfId="0" applyFont="1" applyFill="1" applyBorder="1" applyAlignment="1" applyProtection="1">
      <alignment horizontal="center" vertical="center"/>
    </xf>
    <xf numFmtId="0" fontId="60" fillId="4" borderId="65" xfId="0" applyFont="1" applyFill="1" applyBorder="1" applyAlignment="1" applyProtection="1">
      <alignment horizontal="center" vertical="center"/>
    </xf>
    <xf numFmtId="0" fontId="7" fillId="3" borderId="111" xfId="0" applyFont="1" applyFill="1" applyBorder="1" applyAlignment="1" applyProtection="1">
      <alignment horizontal="center" vertical="center" shrinkToFit="1"/>
    </xf>
    <xf numFmtId="0" fontId="7" fillId="3" borderId="44" xfId="0" applyFont="1" applyFill="1" applyBorder="1" applyAlignment="1" applyProtection="1">
      <alignment horizontal="center" vertical="center" shrinkToFit="1"/>
    </xf>
    <xf numFmtId="0" fontId="7" fillId="3" borderId="112" xfId="0" applyFont="1" applyFill="1" applyBorder="1" applyAlignment="1" applyProtection="1">
      <alignment horizontal="center" vertical="center" shrinkToFit="1"/>
    </xf>
    <xf numFmtId="0" fontId="7" fillId="3" borderId="43" xfId="0" applyFont="1" applyFill="1" applyBorder="1" applyAlignment="1" applyProtection="1">
      <alignment horizontal="center" vertical="center" shrinkToFit="1"/>
    </xf>
    <xf numFmtId="0" fontId="7" fillId="3" borderId="45" xfId="0" applyFont="1" applyFill="1" applyBorder="1" applyAlignment="1" applyProtection="1">
      <alignment horizontal="center" vertical="center" shrinkToFit="1"/>
    </xf>
    <xf numFmtId="0" fontId="10" fillId="4" borderId="0" xfId="0" applyFont="1" applyFill="1" applyAlignment="1" applyProtection="1">
      <alignment horizontal="center" vertical="center"/>
      <protection locked="0"/>
    </xf>
    <xf numFmtId="0" fontId="1" fillId="3" borderId="68" xfId="1" applyFont="1" applyFill="1" applyBorder="1" applyAlignment="1" applyProtection="1">
      <alignment horizontal="center" vertical="center"/>
      <protection locked="0"/>
    </xf>
    <xf numFmtId="0" fontId="1" fillId="3" borderId="14" xfId="1" applyFont="1" applyFill="1" applyBorder="1" applyAlignment="1" applyProtection="1">
      <alignment horizontal="center" vertical="center"/>
      <protection locked="0"/>
    </xf>
    <xf numFmtId="0" fontId="1" fillId="3" borderId="15" xfId="1" applyFont="1" applyFill="1" applyBorder="1" applyAlignment="1" applyProtection="1">
      <alignment horizontal="center" vertical="center"/>
      <protection locked="0"/>
    </xf>
    <xf numFmtId="0" fontId="1" fillId="3" borderId="54" xfId="1" applyFont="1" applyFill="1" applyBorder="1" applyAlignment="1" applyProtection="1">
      <alignment horizontal="center" vertical="center"/>
      <protection locked="0"/>
    </xf>
    <xf numFmtId="0" fontId="1" fillId="3" borderId="9" xfId="1" applyFont="1" applyFill="1" applyBorder="1" applyAlignment="1" applyProtection="1">
      <alignment horizontal="center" vertical="center"/>
      <protection locked="0"/>
    </xf>
    <xf numFmtId="0" fontId="1" fillId="3" borderId="55" xfId="1" applyFont="1" applyFill="1" applyBorder="1" applyAlignment="1" applyProtection="1">
      <alignment horizontal="center" vertical="center"/>
      <protection locked="0"/>
    </xf>
    <xf numFmtId="0" fontId="1" fillId="2" borderId="13" xfId="1" applyFont="1" applyFill="1" applyBorder="1" applyAlignment="1" applyProtection="1">
      <alignment horizontal="center" vertical="center"/>
      <protection locked="0"/>
    </xf>
    <xf numFmtId="0" fontId="1" fillId="2" borderId="14" xfId="1" applyFont="1" applyFill="1" applyBorder="1" applyAlignment="1" applyProtection="1">
      <alignment horizontal="center" vertical="center"/>
      <protection locked="0"/>
    </xf>
    <xf numFmtId="0" fontId="1" fillId="2" borderId="15" xfId="1" applyFont="1" applyFill="1" applyBorder="1" applyAlignment="1" applyProtection="1">
      <alignment horizontal="center" vertical="center"/>
      <protection locked="0"/>
    </xf>
    <xf numFmtId="0" fontId="1" fillId="2" borderId="16" xfId="1" applyFont="1" applyFill="1" applyBorder="1" applyAlignment="1" applyProtection="1">
      <alignment horizontal="center" vertical="center"/>
      <protection locked="0"/>
    </xf>
    <xf numFmtId="177" fontId="20" fillId="0" borderId="48" xfId="1" applyNumberFormat="1" applyFont="1" applyFill="1" applyBorder="1" applyAlignment="1" applyProtection="1">
      <alignment horizontal="center" vertical="center" shrinkToFit="1"/>
      <protection locked="0"/>
    </xf>
    <xf numFmtId="177" fontId="20" fillId="0" borderId="9" xfId="1" applyNumberFormat="1" applyFont="1" applyFill="1" applyBorder="1" applyAlignment="1" applyProtection="1">
      <alignment horizontal="center" vertical="center" shrinkToFit="1"/>
      <protection locked="0"/>
    </xf>
    <xf numFmtId="177" fontId="20" fillId="0" borderId="55" xfId="1" applyNumberFormat="1" applyFont="1" applyFill="1" applyBorder="1" applyAlignment="1" applyProtection="1">
      <alignment horizontal="center" vertical="center" shrinkToFit="1"/>
      <protection locked="0"/>
    </xf>
    <xf numFmtId="0" fontId="16" fillId="4" borderId="119" xfId="0" applyFont="1" applyFill="1" applyBorder="1" applyAlignment="1" applyProtection="1">
      <alignment horizontal="center" vertical="center" shrinkToFit="1"/>
    </xf>
    <xf numFmtId="0" fontId="16" fillId="4" borderId="120" xfId="0" applyFont="1" applyFill="1" applyBorder="1" applyAlignment="1" applyProtection="1">
      <alignment horizontal="center" vertical="center" shrinkToFit="1"/>
    </xf>
    <xf numFmtId="176" fontId="7" fillId="5" borderId="121" xfId="0" applyNumberFormat="1" applyFont="1" applyFill="1" applyBorder="1" applyAlignment="1" applyProtection="1">
      <alignment horizontal="right" vertical="center" shrinkToFit="1"/>
    </xf>
    <xf numFmtId="176" fontId="7" fillId="5" borderId="119" xfId="0" applyNumberFormat="1" applyFont="1" applyFill="1" applyBorder="1" applyAlignment="1" applyProtection="1">
      <alignment horizontal="right" vertical="center" shrinkToFit="1"/>
    </xf>
    <xf numFmtId="0" fontId="16" fillId="3" borderId="59" xfId="0" applyFont="1" applyFill="1" applyBorder="1" applyAlignment="1" applyProtection="1">
      <alignment horizontal="center" vertical="center" shrinkToFit="1"/>
    </xf>
    <xf numFmtId="0" fontId="16" fillId="3" borderId="56" xfId="0" applyFont="1" applyFill="1" applyBorder="1" applyAlignment="1" applyProtection="1">
      <alignment horizontal="center" vertical="center" shrinkToFit="1"/>
    </xf>
    <xf numFmtId="0" fontId="16" fillId="3" borderId="58" xfId="0" applyFont="1" applyFill="1" applyBorder="1" applyAlignment="1" applyProtection="1">
      <alignment horizontal="center" vertical="center" shrinkToFit="1"/>
    </xf>
    <xf numFmtId="176" fontId="7" fillId="5" borderId="57" xfId="0" applyNumberFormat="1" applyFont="1" applyFill="1" applyBorder="1" applyAlignment="1" applyProtection="1">
      <alignment horizontal="right" vertical="center" shrinkToFit="1"/>
    </xf>
    <xf numFmtId="176" fontId="7" fillId="5" borderId="56" xfId="0" applyNumberFormat="1" applyFont="1" applyFill="1" applyBorder="1" applyAlignment="1" applyProtection="1">
      <alignment horizontal="right" vertical="center" shrinkToFit="1"/>
    </xf>
    <xf numFmtId="177" fontId="20" fillId="0" borderId="49" xfId="1" applyNumberFormat="1" applyFont="1" applyFill="1" applyBorder="1" applyAlignment="1" applyProtection="1">
      <alignment horizontal="center" vertical="center" shrinkToFit="1"/>
      <protection locked="0"/>
    </xf>
    <xf numFmtId="0" fontId="1" fillId="3" borderId="71" xfId="1" applyFont="1" applyFill="1" applyBorder="1" applyAlignment="1" applyProtection="1">
      <alignment horizontal="center" vertical="center" shrinkToFit="1"/>
      <protection locked="0"/>
    </xf>
    <xf numFmtId="0" fontId="1" fillId="3" borderId="41" xfId="1" applyFont="1" applyFill="1" applyBorder="1" applyAlignment="1" applyProtection="1">
      <alignment horizontal="center" vertical="center" shrinkToFit="1"/>
      <protection locked="0"/>
    </xf>
    <xf numFmtId="0" fontId="1" fillId="3" borderId="67" xfId="1" applyFont="1" applyFill="1" applyBorder="1" applyAlignment="1" applyProtection="1">
      <alignment horizontal="center" vertical="center" shrinkToFit="1"/>
      <protection locked="0"/>
    </xf>
    <xf numFmtId="0" fontId="1" fillId="3" borderId="66" xfId="1" applyFont="1" applyFill="1" applyBorder="1" applyAlignment="1" applyProtection="1">
      <alignment horizontal="center" vertical="center" shrinkToFit="1"/>
      <protection locked="0"/>
    </xf>
    <xf numFmtId="0" fontId="49" fillId="4" borderId="0" xfId="0" applyFont="1" applyFill="1" applyBorder="1" applyAlignment="1" applyProtection="1">
      <alignment wrapText="1"/>
      <protection locked="0"/>
    </xf>
    <xf numFmtId="0" fontId="49" fillId="4" borderId="0" xfId="0" applyFont="1" applyFill="1" applyBorder="1" applyAlignment="1" applyProtection="1">
      <protection locked="0"/>
    </xf>
    <xf numFmtId="182" fontId="7" fillId="5" borderId="26" xfId="0" applyNumberFormat="1" applyFont="1" applyFill="1" applyBorder="1" applyAlignment="1" applyProtection="1">
      <alignment horizontal="right" vertical="center" shrinkToFit="1"/>
      <protection locked="0"/>
    </xf>
    <xf numFmtId="0" fontId="7" fillId="5" borderId="27" xfId="0" applyFont="1" applyFill="1" applyBorder="1" applyAlignment="1" applyProtection="1">
      <alignment horizontal="right" vertical="center" shrinkToFit="1"/>
      <protection locked="0"/>
    </xf>
    <xf numFmtId="0" fontId="7" fillId="5" borderId="28" xfId="0" applyFont="1" applyFill="1" applyBorder="1" applyAlignment="1" applyProtection="1">
      <alignment horizontal="right" vertical="center" shrinkToFit="1"/>
      <protection locked="0"/>
    </xf>
    <xf numFmtId="0" fontId="7" fillId="0" borderId="26" xfId="0" applyFont="1" applyFill="1" applyBorder="1" applyAlignment="1" applyProtection="1">
      <alignment horizontal="center" vertical="center" shrinkToFit="1"/>
      <protection locked="0"/>
    </xf>
    <xf numFmtId="0" fontId="7" fillId="0" borderId="27" xfId="0" applyFont="1" applyFill="1" applyBorder="1" applyAlignment="1" applyProtection="1">
      <alignment horizontal="center" vertical="center" shrinkToFit="1"/>
      <protection locked="0"/>
    </xf>
    <xf numFmtId="0" fontId="7" fillId="0" borderId="28" xfId="0" applyFont="1" applyFill="1" applyBorder="1" applyAlignment="1" applyProtection="1">
      <alignment horizontal="center" vertical="center" shrinkToFit="1"/>
      <protection locked="0"/>
    </xf>
    <xf numFmtId="0" fontId="7" fillId="0" borderId="29" xfId="0" applyFont="1" applyFill="1" applyBorder="1" applyAlignment="1" applyProtection="1">
      <alignment horizontal="center" vertical="center" shrinkToFit="1"/>
      <protection locked="0"/>
    </xf>
    <xf numFmtId="0" fontId="7" fillId="3" borderId="59" xfId="2" applyFont="1" applyFill="1" applyBorder="1" applyAlignment="1" applyProtection="1">
      <alignment horizontal="right" vertical="center"/>
      <protection locked="0"/>
    </xf>
    <xf numFmtId="0" fontId="7" fillId="3" borderId="56" xfId="2" applyFont="1" applyFill="1" applyBorder="1" applyAlignment="1" applyProtection="1">
      <alignment horizontal="right" vertical="center"/>
      <protection locked="0"/>
    </xf>
    <xf numFmtId="0" fontId="7" fillId="3" borderId="58" xfId="2" applyFont="1" applyFill="1" applyBorder="1" applyAlignment="1" applyProtection="1">
      <alignment horizontal="right" vertical="center"/>
      <protection locked="0"/>
    </xf>
    <xf numFmtId="182" fontId="7" fillId="0" borderId="50" xfId="0" applyNumberFormat="1" applyFont="1" applyFill="1" applyBorder="1" applyAlignment="1" applyProtection="1">
      <alignment horizontal="center" vertical="center" shrinkToFit="1"/>
      <protection locked="0"/>
    </xf>
    <xf numFmtId="182" fontId="7" fillId="5" borderId="28" xfId="0" applyNumberFormat="1" applyFont="1" applyFill="1" applyBorder="1" applyAlignment="1" applyProtection="1">
      <alignment horizontal="right" vertical="center" shrinkToFit="1"/>
      <protection locked="0"/>
    </xf>
    <xf numFmtId="49" fontId="7" fillId="0" borderId="28" xfId="0" applyNumberFormat="1" applyFont="1" applyFill="1" applyBorder="1" applyAlignment="1" applyProtection="1">
      <alignment horizontal="left" vertical="center" shrinkToFit="1"/>
      <protection locked="0"/>
    </xf>
    <xf numFmtId="49" fontId="7" fillId="0" borderId="50" xfId="0" applyNumberFormat="1" applyFont="1" applyFill="1" applyBorder="1" applyAlignment="1" applyProtection="1">
      <alignment horizontal="left" vertical="center" shrinkToFit="1"/>
      <protection locked="0"/>
    </xf>
    <xf numFmtId="0" fontId="1" fillId="11" borderId="32" xfId="1" applyFont="1" applyFill="1" applyBorder="1" applyAlignment="1" applyProtection="1">
      <alignment horizontal="center" vertical="center" shrinkToFit="1"/>
      <protection locked="0"/>
    </xf>
    <xf numFmtId="0" fontId="1" fillId="11" borderId="27" xfId="1" applyFont="1" applyFill="1" applyBorder="1" applyAlignment="1" applyProtection="1">
      <alignment horizontal="center" vertical="center" shrinkToFit="1"/>
      <protection locked="0"/>
    </xf>
    <xf numFmtId="0" fontId="1" fillId="11" borderId="28" xfId="1" applyFont="1" applyFill="1" applyBorder="1" applyAlignment="1" applyProtection="1">
      <alignment horizontal="center" vertical="center" shrinkToFit="1"/>
      <protection locked="0"/>
    </xf>
    <xf numFmtId="182" fontId="20" fillId="5" borderId="26" xfId="1" applyNumberFormat="1" applyFont="1" applyFill="1" applyBorder="1" applyAlignment="1" applyProtection="1">
      <alignment vertical="center" shrinkToFit="1"/>
      <protection locked="0"/>
    </xf>
    <xf numFmtId="0" fontId="20" fillId="5" borderId="27" xfId="1" applyNumberFormat="1" applyFont="1" applyFill="1" applyBorder="1" applyAlignment="1" applyProtection="1">
      <alignment vertical="center" shrinkToFit="1"/>
      <protection locked="0"/>
    </xf>
    <xf numFmtId="0" fontId="20" fillId="5" borderId="28" xfId="1" applyNumberFormat="1" applyFont="1" applyFill="1" applyBorder="1" applyAlignment="1" applyProtection="1">
      <alignment vertical="center" shrinkToFit="1"/>
      <protection locked="0"/>
    </xf>
    <xf numFmtId="176" fontId="20" fillId="0" borderId="26" xfId="1" applyNumberFormat="1" applyFont="1" applyFill="1" applyBorder="1" applyAlignment="1" applyProtection="1">
      <alignment vertical="center" shrinkToFit="1"/>
      <protection locked="0"/>
    </xf>
    <xf numFmtId="176" fontId="20" fillId="0" borderId="27" xfId="1" applyNumberFormat="1" applyFont="1" applyFill="1" applyBorder="1" applyAlignment="1" applyProtection="1">
      <alignment vertical="center" shrinkToFit="1"/>
      <protection locked="0"/>
    </xf>
    <xf numFmtId="176" fontId="20" fillId="0" borderId="26" xfId="1" applyNumberFormat="1" applyFont="1" applyFill="1" applyBorder="1" applyAlignment="1" applyProtection="1">
      <alignment horizontal="right" vertical="center" shrinkToFit="1"/>
      <protection locked="0"/>
    </xf>
    <xf numFmtId="176" fontId="20" fillId="0" borderId="27" xfId="1" applyNumberFormat="1" applyFont="1" applyFill="1" applyBorder="1" applyAlignment="1" applyProtection="1">
      <alignment horizontal="right" vertical="center" shrinkToFit="1"/>
      <protection locked="0"/>
    </xf>
    <xf numFmtId="0" fontId="1" fillId="11" borderId="23" xfId="1" applyFont="1" applyFill="1" applyBorder="1" applyAlignment="1" applyProtection="1">
      <alignment horizontal="center" vertical="center" textRotation="255" wrapText="1" shrinkToFit="1"/>
      <protection locked="0"/>
    </xf>
    <xf numFmtId="0" fontId="1" fillId="11" borderId="25" xfId="1" applyFont="1" applyFill="1" applyBorder="1" applyAlignment="1" applyProtection="1">
      <alignment horizontal="center" vertical="center" textRotation="255" wrapText="1" shrinkToFit="1"/>
      <protection locked="0"/>
    </xf>
    <xf numFmtId="0" fontId="1" fillId="11" borderId="30" xfId="1" applyFont="1" applyFill="1" applyBorder="1" applyAlignment="1" applyProtection="1">
      <alignment horizontal="center" vertical="center" textRotation="255" wrapText="1" shrinkToFit="1"/>
      <protection locked="0"/>
    </xf>
    <xf numFmtId="0" fontId="1" fillId="11" borderId="31" xfId="1" applyFont="1" applyFill="1" applyBorder="1" applyAlignment="1" applyProtection="1">
      <alignment horizontal="center" vertical="center" textRotation="255" wrapText="1" shrinkToFit="1"/>
      <protection locked="0"/>
    </xf>
    <xf numFmtId="0" fontId="1" fillId="11" borderId="123" xfId="1" applyFont="1" applyFill="1" applyBorder="1" applyAlignment="1" applyProtection="1">
      <alignment horizontal="center" vertical="center" textRotation="255" wrapText="1" shrinkToFit="1"/>
      <protection locked="0"/>
    </xf>
    <xf numFmtId="0" fontId="1" fillId="11" borderId="63" xfId="1" applyFont="1" applyFill="1" applyBorder="1" applyAlignment="1" applyProtection="1">
      <alignment horizontal="center" vertical="center" textRotation="255" wrapText="1" shrinkToFit="1"/>
      <protection locked="0"/>
    </xf>
    <xf numFmtId="176" fontId="20" fillId="0" borderId="19" xfId="1" applyNumberFormat="1" applyFont="1" applyFill="1" applyBorder="1" applyAlignment="1" applyProtection="1">
      <alignment vertical="center" shrinkToFit="1"/>
      <protection locked="0"/>
    </xf>
    <xf numFmtId="176" fontId="20" fillId="0" borderId="7" xfId="1" applyNumberFormat="1" applyFont="1" applyFill="1" applyBorder="1" applyAlignment="1" applyProtection="1">
      <alignment vertical="center" shrinkToFit="1"/>
      <protection locked="0"/>
    </xf>
    <xf numFmtId="176" fontId="20" fillId="0" borderId="19" xfId="1" applyNumberFormat="1" applyFont="1" applyFill="1" applyBorder="1" applyAlignment="1" applyProtection="1">
      <alignment horizontal="right" vertical="center" shrinkToFit="1"/>
      <protection locked="0"/>
    </xf>
    <xf numFmtId="176" fontId="20" fillId="0" borderId="7" xfId="1" applyNumberFormat="1" applyFont="1" applyFill="1" applyBorder="1" applyAlignment="1" applyProtection="1">
      <alignment horizontal="right" vertical="center" shrinkToFit="1"/>
      <protection locked="0"/>
    </xf>
    <xf numFmtId="0" fontId="1" fillId="3" borderId="146" xfId="1" applyFont="1" applyFill="1" applyBorder="1" applyAlignment="1" applyProtection="1">
      <alignment horizontal="center" vertical="center" shrinkToFit="1"/>
      <protection locked="0"/>
    </xf>
    <xf numFmtId="0" fontId="7" fillId="3" borderId="66" xfId="0" applyFont="1" applyFill="1" applyBorder="1" applyAlignment="1" applyProtection="1">
      <alignment horizontal="center" vertical="center" shrinkToFit="1"/>
      <protection locked="0"/>
    </xf>
    <xf numFmtId="0" fontId="7" fillId="3" borderId="41" xfId="0" applyFont="1" applyFill="1" applyBorder="1" applyAlignment="1" applyProtection="1">
      <alignment horizontal="center" vertical="center" shrinkToFit="1"/>
      <protection locked="0"/>
    </xf>
    <xf numFmtId="0" fontId="7" fillId="3" borderId="67" xfId="0" applyFont="1" applyFill="1" applyBorder="1" applyAlignment="1" applyProtection="1">
      <alignment horizontal="center" vertical="center" shrinkToFit="1"/>
      <protection locked="0"/>
    </xf>
    <xf numFmtId="0" fontId="20" fillId="0" borderId="26" xfId="1" applyFont="1" applyFill="1" applyBorder="1" applyAlignment="1" applyProtection="1">
      <alignment horizontal="left" vertical="center" shrinkToFit="1"/>
      <protection locked="0"/>
    </xf>
    <xf numFmtId="0" fontId="20" fillId="0" borderId="27" xfId="1" applyFont="1" applyFill="1" applyBorder="1" applyAlignment="1" applyProtection="1">
      <alignment horizontal="left" vertical="center" shrinkToFit="1"/>
      <protection locked="0"/>
    </xf>
    <xf numFmtId="0" fontId="20" fillId="0" borderId="28" xfId="1" applyFont="1" applyFill="1" applyBorder="1" applyAlignment="1" applyProtection="1">
      <alignment horizontal="left" vertical="center" shrinkToFit="1"/>
      <protection locked="0"/>
    </xf>
    <xf numFmtId="176" fontId="20" fillId="0" borderId="33" xfId="1" applyNumberFormat="1" applyFont="1" applyFill="1" applyBorder="1" applyAlignment="1" applyProtection="1">
      <alignment vertical="center" shrinkToFit="1"/>
      <protection locked="0"/>
    </xf>
    <xf numFmtId="176" fontId="20" fillId="0" borderId="24" xfId="1" applyNumberFormat="1" applyFont="1" applyFill="1" applyBorder="1" applyAlignment="1" applyProtection="1">
      <alignment vertical="center" shrinkToFit="1"/>
      <protection locked="0"/>
    </xf>
    <xf numFmtId="176" fontId="20" fillId="0" borderId="33" xfId="1" applyNumberFormat="1" applyFont="1" applyFill="1" applyBorder="1" applyAlignment="1" applyProtection="1">
      <alignment horizontal="right" vertical="center" shrinkToFit="1"/>
      <protection locked="0"/>
    </xf>
    <xf numFmtId="176" fontId="20" fillId="0" borderId="24" xfId="1" applyNumberFormat="1" applyFont="1" applyFill="1" applyBorder="1" applyAlignment="1" applyProtection="1">
      <alignment horizontal="right" vertical="center" shrinkToFit="1"/>
      <protection locked="0"/>
    </xf>
    <xf numFmtId="176" fontId="20" fillId="5" borderId="57" xfId="1" applyNumberFormat="1" applyFont="1" applyFill="1" applyBorder="1" applyAlignment="1" applyProtection="1">
      <alignment vertical="center" shrinkToFit="1"/>
      <protection locked="0"/>
    </xf>
    <xf numFmtId="176" fontId="20" fillId="5" borderId="56" xfId="1" applyNumberFormat="1" applyFont="1" applyFill="1" applyBorder="1" applyAlignment="1" applyProtection="1">
      <alignment vertical="center" shrinkToFit="1"/>
      <protection locked="0"/>
    </xf>
    <xf numFmtId="176" fontId="20" fillId="0" borderId="127" xfId="1" applyNumberFormat="1" applyFont="1" applyFill="1" applyBorder="1" applyAlignment="1" applyProtection="1">
      <alignment vertical="center" shrinkToFit="1"/>
      <protection locked="0"/>
    </xf>
    <xf numFmtId="176" fontId="20" fillId="0" borderId="128" xfId="1" applyNumberFormat="1" applyFont="1" applyFill="1" applyBorder="1" applyAlignment="1" applyProtection="1">
      <alignment vertical="center" shrinkToFit="1"/>
      <protection locked="0"/>
    </xf>
    <xf numFmtId="176" fontId="20" fillId="0" borderId="127" xfId="1" applyNumberFormat="1" applyFont="1" applyFill="1" applyBorder="1" applyAlignment="1" applyProtection="1">
      <alignment horizontal="right" vertical="center" shrinkToFit="1"/>
      <protection locked="0"/>
    </xf>
    <xf numFmtId="176" fontId="20" fillId="0" borderId="128" xfId="1" applyNumberFormat="1" applyFont="1" applyFill="1" applyBorder="1" applyAlignment="1" applyProtection="1">
      <alignment horizontal="right" vertical="center" shrinkToFit="1"/>
      <protection locked="0"/>
    </xf>
    <xf numFmtId="0" fontId="20" fillId="3" borderId="59" xfId="1" applyFont="1" applyFill="1" applyBorder="1" applyAlignment="1" applyProtection="1">
      <alignment horizontal="right" vertical="center" shrinkToFit="1"/>
      <protection locked="0"/>
    </xf>
    <xf numFmtId="0" fontId="20" fillId="3" borderId="56" xfId="1" applyFont="1" applyFill="1" applyBorder="1" applyAlignment="1" applyProtection="1">
      <alignment horizontal="right" vertical="center" shrinkToFit="1"/>
      <protection locked="0"/>
    </xf>
    <xf numFmtId="0" fontId="20" fillId="3" borderId="58" xfId="1" applyFont="1" applyFill="1" applyBorder="1" applyAlignment="1" applyProtection="1">
      <alignment horizontal="right" vertical="center" shrinkToFit="1"/>
      <protection locked="0"/>
    </xf>
    <xf numFmtId="176" fontId="20" fillId="5" borderId="26" xfId="1" applyNumberFormat="1" applyFont="1" applyFill="1" applyBorder="1" applyAlignment="1" applyProtection="1">
      <alignment horizontal="right" vertical="center" shrinkToFit="1"/>
      <protection locked="0"/>
    </xf>
    <xf numFmtId="176" fontId="20" fillId="5" borderId="27" xfId="1" applyNumberFormat="1" applyFont="1" applyFill="1" applyBorder="1" applyAlignment="1" applyProtection="1">
      <alignment horizontal="right" vertical="center" shrinkToFit="1"/>
      <protection locked="0"/>
    </xf>
    <xf numFmtId="0" fontId="1" fillId="3" borderId="65" xfId="1" applyFont="1" applyFill="1" applyBorder="1" applyAlignment="1" applyProtection="1">
      <alignment horizontal="center" vertical="center" shrinkToFit="1"/>
      <protection locked="0"/>
    </xf>
    <xf numFmtId="176" fontId="20" fillId="0" borderId="64" xfId="1" applyNumberFormat="1" applyFont="1" applyFill="1" applyBorder="1" applyAlignment="1" applyProtection="1">
      <alignment horizontal="right" vertical="center" shrinkToFit="1"/>
      <protection locked="0"/>
    </xf>
    <xf numFmtId="176" fontId="20" fillId="0" borderId="46" xfId="1" applyNumberFormat="1" applyFont="1" applyFill="1" applyBorder="1" applyAlignment="1" applyProtection="1">
      <alignment horizontal="center" vertical="center" shrinkToFit="1"/>
      <protection locked="0"/>
    </xf>
    <xf numFmtId="176" fontId="20" fillId="0" borderId="28" xfId="1" applyNumberFormat="1" applyFont="1" applyFill="1" applyBorder="1" applyAlignment="1" applyProtection="1">
      <alignment horizontal="center" vertical="center" shrinkToFit="1"/>
      <protection locked="0"/>
    </xf>
    <xf numFmtId="0" fontId="20" fillId="0" borderId="32" xfId="1" applyFont="1" applyFill="1" applyBorder="1" applyAlignment="1" applyProtection="1">
      <alignment horizontal="center" vertical="center" shrinkToFit="1"/>
      <protection locked="0"/>
    </xf>
    <xf numFmtId="0" fontId="20" fillId="0" borderId="27" xfId="1" applyFont="1" applyFill="1" applyBorder="1" applyAlignment="1" applyProtection="1">
      <alignment horizontal="center" vertical="center" shrinkToFit="1"/>
      <protection locked="0"/>
    </xf>
    <xf numFmtId="0" fontId="20" fillId="0" borderId="28" xfId="1" applyFont="1" applyFill="1" applyBorder="1" applyAlignment="1" applyProtection="1">
      <alignment horizontal="center" vertical="center" shrinkToFit="1"/>
      <protection locked="0"/>
    </xf>
    <xf numFmtId="38" fontId="20" fillId="0" borderId="26" xfId="5" applyFont="1" applyFill="1" applyBorder="1" applyAlignment="1" applyProtection="1">
      <alignment vertical="center" shrinkToFit="1"/>
      <protection locked="0"/>
    </xf>
    <xf numFmtId="38" fontId="20" fillId="0" borderId="27" xfId="5" applyFont="1" applyFill="1" applyBorder="1" applyAlignment="1" applyProtection="1">
      <alignment vertical="center" shrinkToFit="1"/>
      <protection locked="0"/>
    </xf>
    <xf numFmtId="176" fontId="20" fillId="5" borderId="57" xfId="1" applyNumberFormat="1" applyFont="1" applyFill="1" applyBorder="1" applyAlignment="1" applyProtection="1">
      <alignment horizontal="right" vertical="center" shrinkToFit="1"/>
      <protection locked="0"/>
    </xf>
    <xf numFmtId="176" fontId="20" fillId="5" borderId="56" xfId="1" applyNumberFormat="1" applyFont="1" applyFill="1" applyBorder="1" applyAlignment="1" applyProtection="1">
      <alignment horizontal="right" vertical="center" shrinkToFit="1"/>
      <protection locked="0"/>
    </xf>
    <xf numFmtId="0" fontId="20" fillId="0" borderId="61" xfId="1" applyFont="1" applyFill="1" applyBorder="1" applyAlignment="1" applyProtection="1">
      <alignment horizontal="left" vertical="center" shrinkToFit="1"/>
      <protection locked="0"/>
    </xf>
    <xf numFmtId="0" fontId="20" fillId="0" borderId="60" xfId="1" applyFont="1" applyFill="1" applyBorder="1" applyAlignment="1" applyProtection="1">
      <alignment horizontal="left" vertical="center" shrinkToFit="1"/>
      <protection locked="0"/>
    </xf>
    <xf numFmtId="0" fontId="20" fillId="0" borderId="62" xfId="1" applyFont="1" applyFill="1" applyBorder="1" applyAlignment="1" applyProtection="1">
      <alignment horizontal="left" vertical="center" shrinkToFit="1"/>
      <protection locked="0"/>
    </xf>
    <xf numFmtId="0" fontId="16" fillId="3" borderId="67" xfId="0" applyFont="1" applyFill="1" applyBorder="1" applyAlignment="1" applyProtection="1">
      <alignment horizontal="center" vertical="center" wrapText="1"/>
      <protection locked="0"/>
    </xf>
    <xf numFmtId="0" fontId="16" fillId="3" borderId="137" xfId="0" applyFont="1" applyFill="1" applyBorder="1" applyAlignment="1" applyProtection="1">
      <alignment horizontal="center" vertical="center" wrapText="1"/>
      <protection locked="0"/>
    </xf>
    <xf numFmtId="0" fontId="12" fillId="3" borderId="71" xfId="0" applyFont="1" applyFill="1" applyBorder="1" applyAlignment="1" applyProtection="1">
      <alignment horizontal="center" vertical="center" wrapText="1"/>
      <protection locked="0"/>
    </xf>
    <xf numFmtId="0" fontId="12" fillId="3" borderId="41" xfId="0" applyFont="1" applyFill="1" applyBorder="1" applyAlignment="1" applyProtection="1">
      <alignment horizontal="center" vertical="center" wrapText="1"/>
      <protection locked="0"/>
    </xf>
    <xf numFmtId="0" fontId="12" fillId="3" borderId="65" xfId="0" applyFont="1" applyFill="1" applyBorder="1" applyAlignment="1" applyProtection="1">
      <alignment horizontal="center" vertical="center" wrapText="1"/>
      <protection locked="0"/>
    </xf>
    <xf numFmtId="0" fontId="7" fillId="3" borderId="66" xfId="0" applyFont="1" applyFill="1" applyBorder="1" applyAlignment="1" applyProtection="1">
      <alignment horizontal="center" vertical="center"/>
      <protection locked="0"/>
    </xf>
    <xf numFmtId="0" fontId="7" fillId="3" borderId="41" xfId="0" applyFont="1" applyFill="1" applyBorder="1" applyAlignment="1" applyProtection="1">
      <alignment horizontal="center" vertical="center"/>
      <protection locked="0"/>
    </xf>
    <xf numFmtId="0" fontId="7" fillId="3" borderId="65" xfId="0" applyFont="1" applyFill="1" applyBorder="1" applyAlignment="1" applyProtection="1">
      <alignment horizontal="center" vertical="center"/>
      <protection locked="0"/>
    </xf>
    <xf numFmtId="0" fontId="7" fillId="3" borderId="67" xfId="0" applyFont="1" applyFill="1" applyBorder="1" applyAlignment="1" applyProtection="1">
      <alignment horizontal="center" vertical="center"/>
      <protection locked="0"/>
    </xf>
    <xf numFmtId="0" fontId="16" fillId="3" borderId="66" xfId="0" applyFont="1" applyFill="1" applyBorder="1" applyAlignment="1" applyProtection="1">
      <alignment horizontal="center" vertical="center" wrapText="1"/>
      <protection locked="0"/>
    </xf>
    <xf numFmtId="0" fontId="16" fillId="3" borderId="41" xfId="0" applyFont="1" applyFill="1" applyBorder="1" applyAlignment="1" applyProtection="1">
      <alignment horizontal="center" vertical="center" wrapText="1"/>
      <protection locked="0"/>
    </xf>
    <xf numFmtId="182" fontId="16" fillId="3" borderId="137" xfId="0" applyNumberFormat="1" applyFont="1" applyFill="1" applyBorder="1" applyAlignment="1" applyProtection="1">
      <alignment horizontal="center" vertical="center" shrinkToFit="1"/>
      <protection locked="0"/>
    </xf>
    <xf numFmtId="49" fontId="7" fillId="0" borderId="37" xfId="0" applyNumberFormat="1" applyFont="1" applyFill="1" applyBorder="1" applyAlignment="1" applyProtection="1">
      <alignment horizontal="left" vertical="center" shrinkToFit="1"/>
      <protection locked="0"/>
    </xf>
    <xf numFmtId="49" fontId="7" fillId="0" borderId="8" xfId="0" applyNumberFormat="1" applyFont="1" applyFill="1" applyBorder="1" applyAlignment="1" applyProtection="1">
      <alignment horizontal="left" vertical="center" shrinkToFit="1"/>
      <protection locked="0"/>
    </xf>
    <xf numFmtId="49" fontId="7" fillId="0" borderId="36" xfId="0" applyNumberFormat="1" applyFont="1" applyFill="1" applyBorder="1" applyAlignment="1" applyProtection="1">
      <alignment horizontal="left" vertical="center" shrinkToFit="1"/>
      <protection locked="0"/>
    </xf>
    <xf numFmtId="182" fontId="7" fillId="0" borderId="26" xfId="0" applyNumberFormat="1" applyFont="1" applyFill="1" applyBorder="1" applyAlignment="1" applyProtection="1">
      <alignment horizontal="center" vertical="center" shrinkToFit="1"/>
      <protection locked="0"/>
    </xf>
    <xf numFmtId="182" fontId="7" fillId="0" borderId="28" xfId="0" applyNumberFormat="1" applyFont="1" applyFill="1" applyBorder="1" applyAlignment="1" applyProtection="1">
      <alignment horizontal="center" vertical="center" shrinkToFit="1"/>
      <protection locked="0"/>
    </xf>
    <xf numFmtId="182" fontId="7" fillId="0" borderId="52" xfId="0" applyNumberFormat="1" applyFont="1" applyFill="1" applyBorder="1" applyAlignment="1" applyProtection="1">
      <alignment horizontal="center" vertical="center" shrinkToFit="1"/>
      <protection locked="0"/>
    </xf>
    <xf numFmtId="182" fontId="7" fillId="5" borderId="52" xfId="0" applyNumberFormat="1" applyFont="1" applyFill="1" applyBorder="1" applyAlignment="1" applyProtection="1">
      <alignment horizontal="right" vertical="center" shrinkToFit="1"/>
      <protection locked="0"/>
    </xf>
    <xf numFmtId="181" fontId="20" fillId="0" borderId="32" xfId="1" applyNumberFormat="1" applyFont="1" applyFill="1" applyBorder="1" applyAlignment="1" applyProtection="1">
      <alignment horizontal="center" vertical="center" shrinkToFit="1"/>
      <protection locked="0"/>
    </xf>
    <xf numFmtId="181" fontId="20" fillId="0" borderId="27" xfId="1" applyNumberFormat="1" applyFont="1" applyFill="1" applyBorder="1" applyAlignment="1" applyProtection="1">
      <alignment horizontal="center" vertical="center" shrinkToFit="1"/>
      <protection locked="0"/>
    </xf>
    <xf numFmtId="0" fontId="7" fillId="0" borderId="37" xfId="0" applyFont="1" applyFill="1" applyBorder="1" applyAlignment="1" applyProtection="1">
      <alignment horizontal="center" vertical="center" shrinkToFit="1"/>
      <protection locked="0"/>
    </xf>
    <xf numFmtId="0" fontId="7" fillId="0" borderId="8" xfId="0" applyFont="1" applyFill="1" applyBorder="1" applyAlignment="1" applyProtection="1">
      <alignment horizontal="center" vertical="center" shrinkToFit="1"/>
      <protection locked="0"/>
    </xf>
    <xf numFmtId="0" fontId="7" fillId="0" borderId="36" xfId="0" applyFont="1" applyFill="1" applyBorder="1" applyAlignment="1" applyProtection="1">
      <alignment horizontal="center" vertical="center" shrinkToFit="1"/>
      <protection locked="0"/>
    </xf>
    <xf numFmtId="0" fontId="7" fillId="0" borderId="38" xfId="0" applyFont="1" applyFill="1" applyBorder="1" applyAlignment="1" applyProtection="1">
      <alignment horizontal="center" vertical="center" shrinkToFit="1"/>
      <protection locked="0"/>
    </xf>
    <xf numFmtId="49" fontId="7" fillId="0" borderId="62" xfId="0" applyNumberFormat="1" applyFont="1" applyFill="1" applyBorder="1" applyAlignment="1" applyProtection="1">
      <alignment horizontal="left" vertical="center" shrinkToFit="1"/>
      <protection locked="0"/>
    </xf>
    <xf numFmtId="49" fontId="7" fillId="0" borderId="141" xfId="0" applyNumberFormat="1" applyFont="1" applyFill="1" applyBorder="1" applyAlignment="1" applyProtection="1">
      <alignment horizontal="left" vertical="center" shrinkToFit="1"/>
      <protection locked="0"/>
    </xf>
    <xf numFmtId="182" fontId="7" fillId="0" borderId="141" xfId="0" applyNumberFormat="1" applyFont="1" applyFill="1" applyBorder="1" applyAlignment="1" applyProtection="1">
      <alignment horizontal="center" vertical="center" shrinkToFit="1"/>
      <protection locked="0"/>
    </xf>
    <xf numFmtId="182" fontId="7" fillId="5" borderId="61" xfId="0" applyNumberFormat="1" applyFont="1" applyFill="1" applyBorder="1" applyAlignment="1" applyProtection="1">
      <alignment horizontal="right" vertical="center" shrinkToFit="1"/>
      <protection locked="0"/>
    </xf>
    <xf numFmtId="182" fontId="7" fillId="5" borderId="62" xfId="0" applyNumberFormat="1" applyFont="1" applyFill="1" applyBorder="1" applyAlignment="1" applyProtection="1">
      <alignment horizontal="right" vertical="center" shrinkToFit="1"/>
      <protection locked="0"/>
    </xf>
    <xf numFmtId="0" fontId="7" fillId="5" borderId="60" xfId="0" applyFont="1" applyFill="1" applyBorder="1" applyAlignment="1" applyProtection="1">
      <alignment horizontal="right" vertical="center" shrinkToFit="1"/>
      <protection locked="0"/>
    </xf>
    <xf numFmtId="0" fontId="7" fillId="5" borderId="62" xfId="0" applyFont="1" applyFill="1" applyBorder="1" applyAlignment="1" applyProtection="1">
      <alignment horizontal="right" vertical="center" shrinkToFit="1"/>
      <protection locked="0"/>
    </xf>
    <xf numFmtId="176" fontId="7" fillId="5" borderId="57" xfId="1" applyNumberFormat="1" applyFont="1" applyFill="1" applyBorder="1" applyAlignment="1" applyProtection="1">
      <alignment horizontal="right" vertical="center" shrinkToFit="1"/>
      <protection locked="0"/>
    </xf>
    <xf numFmtId="176" fontId="7" fillId="5" borderId="56" xfId="1" applyNumberFormat="1" applyFont="1" applyFill="1" applyBorder="1" applyAlignment="1" applyProtection="1">
      <alignment horizontal="right" vertical="center" shrinkToFit="1"/>
      <protection locked="0"/>
    </xf>
    <xf numFmtId="176" fontId="7" fillId="5" borderId="58" xfId="1" applyNumberFormat="1" applyFont="1" applyFill="1" applyBorder="1" applyAlignment="1" applyProtection="1">
      <alignment horizontal="right" vertical="center" shrinkToFit="1"/>
      <protection locked="0"/>
    </xf>
    <xf numFmtId="181" fontId="20" fillId="0" borderId="35" xfId="1" applyNumberFormat="1" applyFont="1" applyFill="1" applyBorder="1" applyAlignment="1" applyProtection="1">
      <alignment horizontal="center" vertical="center" shrinkToFit="1"/>
      <protection locked="0"/>
    </xf>
    <xf numFmtId="181" fontId="20" fillId="0" borderId="8" xfId="1" applyNumberFormat="1" applyFont="1" applyFill="1" applyBorder="1" applyAlignment="1" applyProtection="1">
      <alignment horizontal="center" vertical="center" shrinkToFit="1"/>
      <protection locked="0"/>
    </xf>
    <xf numFmtId="181" fontId="20" fillId="0" borderId="72" xfId="1" applyNumberFormat="1" applyFont="1" applyFill="1" applyBorder="1" applyAlignment="1" applyProtection="1">
      <alignment horizontal="center" vertical="center" shrinkToFit="1"/>
      <protection locked="0"/>
    </xf>
    <xf numFmtId="181" fontId="20" fillId="0" borderId="60" xfId="1" applyNumberFormat="1" applyFont="1" applyFill="1" applyBorder="1" applyAlignment="1" applyProtection="1">
      <alignment horizontal="center" vertical="center" shrinkToFit="1"/>
      <protection locked="0"/>
    </xf>
    <xf numFmtId="182" fontId="7" fillId="5" borderId="37" xfId="0" applyNumberFormat="1" applyFont="1" applyFill="1" applyBorder="1" applyAlignment="1" applyProtection="1">
      <alignment horizontal="right" vertical="center" shrinkToFit="1"/>
      <protection locked="0"/>
    </xf>
    <xf numFmtId="0" fontId="7" fillId="5" borderId="8" xfId="0" applyFont="1" applyFill="1" applyBorder="1" applyAlignment="1" applyProtection="1">
      <alignment horizontal="right" vertical="center" shrinkToFit="1"/>
      <protection locked="0"/>
    </xf>
    <xf numFmtId="0" fontId="7" fillId="5" borderId="36" xfId="0" applyFont="1" applyFill="1" applyBorder="1" applyAlignment="1" applyProtection="1">
      <alignment horizontal="right" vertical="center" shrinkToFit="1"/>
      <protection locked="0"/>
    </xf>
    <xf numFmtId="0" fontId="16" fillId="3" borderId="136" xfId="2" applyFont="1" applyFill="1" applyBorder="1" applyAlignment="1" applyProtection="1">
      <alignment horizontal="center" vertical="center"/>
      <protection locked="0"/>
    </xf>
    <xf numFmtId="0" fontId="16" fillId="3" borderId="137" xfId="2" applyFont="1" applyFill="1" applyBorder="1" applyAlignment="1" applyProtection="1">
      <alignment horizontal="center" vertical="center"/>
      <protection locked="0"/>
    </xf>
    <xf numFmtId="0" fontId="36" fillId="4" borderId="9" xfId="0" applyFont="1" applyFill="1" applyBorder="1" applyAlignment="1" applyProtection="1">
      <alignment horizontal="right" vertical="center" wrapText="1"/>
      <protection locked="0"/>
    </xf>
    <xf numFmtId="182" fontId="16" fillId="3" borderId="67" xfId="0" applyNumberFormat="1" applyFont="1" applyFill="1" applyBorder="1" applyAlignment="1" applyProtection="1">
      <alignment horizontal="center" vertical="center" shrinkToFit="1"/>
      <protection locked="0"/>
    </xf>
    <xf numFmtId="182" fontId="12" fillId="3" borderId="66" xfId="0" applyNumberFormat="1" applyFont="1" applyFill="1" applyBorder="1" applyAlignment="1" applyProtection="1">
      <alignment horizontal="center" vertical="center" wrapText="1" shrinkToFit="1"/>
      <protection locked="0"/>
    </xf>
    <xf numFmtId="182" fontId="12" fillId="3" borderId="41" xfId="0" applyNumberFormat="1" applyFont="1" applyFill="1" applyBorder="1" applyAlignment="1" applyProtection="1">
      <alignment horizontal="center" vertical="center" shrinkToFit="1"/>
      <protection locked="0"/>
    </xf>
    <xf numFmtId="182" fontId="12" fillId="3" borderId="67" xfId="0" applyNumberFormat="1" applyFont="1" applyFill="1" applyBorder="1" applyAlignment="1" applyProtection="1">
      <alignment horizontal="center" vertical="center" shrinkToFit="1"/>
      <protection locked="0"/>
    </xf>
    <xf numFmtId="0" fontId="16" fillId="3" borderId="138" xfId="2" applyFont="1" applyFill="1" applyBorder="1" applyAlignment="1" applyProtection="1">
      <alignment horizontal="center" vertical="center" wrapText="1"/>
      <protection locked="0"/>
    </xf>
    <xf numFmtId="0" fontId="16" fillId="3" borderId="139" xfId="2" applyFont="1" applyFill="1" applyBorder="1" applyAlignment="1" applyProtection="1">
      <alignment horizontal="center" vertical="center"/>
      <protection locked="0"/>
    </xf>
    <xf numFmtId="0" fontId="16" fillId="3" borderId="140" xfId="2" applyFont="1" applyFill="1" applyBorder="1" applyAlignment="1" applyProtection="1">
      <alignment horizontal="center" vertical="center"/>
      <protection locked="0"/>
    </xf>
    <xf numFmtId="0" fontId="7" fillId="0" borderId="61" xfId="0" applyFont="1" applyFill="1" applyBorder="1" applyAlignment="1" applyProtection="1">
      <alignment horizontal="center" vertical="center" shrinkToFit="1"/>
      <protection locked="0"/>
    </xf>
    <xf numFmtId="0" fontId="7" fillId="0" borderId="60" xfId="0" applyFont="1" applyFill="1" applyBorder="1" applyAlignment="1" applyProtection="1">
      <alignment horizontal="center" vertical="center" shrinkToFit="1"/>
      <protection locked="0"/>
    </xf>
    <xf numFmtId="0" fontId="7" fillId="0" borderId="62" xfId="0" applyFont="1" applyFill="1" applyBorder="1" applyAlignment="1" applyProtection="1">
      <alignment horizontal="center" vertical="center" shrinkToFit="1"/>
      <protection locked="0"/>
    </xf>
    <xf numFmtId="0" fontId="7" fillId="0" borderId="70" xfId="0" applyFont="1" applyFill="1" applyBorder="1" applyAlignment="1" applyProtection="1">
      <alignment horizontal="center" vertical="center" shrinkToFit="1"/>
      <protection locked="0"/>
    </xf>
    <xf numFmtId="0" fontId="16" fillId="3" borderId="47" xfId="2" applyFont="1" applyFill="1" applyBorder="1" applyAlignment="1" applyProtection="1">
      <alignment horizontal="center" vertical="center"/>
      <protection locked="0"/>
    </xf>
    <xf numFmtId="0" fontId="16" fillId="3" borderId="52" xfId="2" applyFont="1" applyFill="1" applyBorder="1" applyAlignment="1" applyProtection="1">
      <alignment horizontal="center" vertical="center"/>
      <protection locked="0"/>
    </xf>
    <xf numFmtId="0" fontId="20" fillId="2" borderId="7" xfId="1" applyFont="1" applyFill="1" applyBorder="1" applyAlignment="1" applyProtection="1">
      <alignment horizontal="center" vertical="center" shrinkToFit="1"/>
      <protection locked="0"/>
    </xf>
    <xf numFmtId="0" fontId="20" fillId="2" borderId="27" xfId="1" applyFont="1" applyFill="1" applyBorder="1" applyAlignment="1" applyProtection="1">
      <alignment horizontal="center" vertical="center"/>
      <protection locked="0"/>
    </xf>
    <xf numFmtId="0" fontId="20" fillId="0" borderId="7" xfId="1" applyFont="1" applyFill="1" applyBorder="1" applyAlignment="1" applyProtection="1">
      <alignment horizontal="center" vertical="center" shrinkToFit="1"/>
      <protection locked="0"/>
    </xf>
    <xf numFmtId="0" fontId="6" fillId="3" borderId="145" xfId="2" applyFont="1" applyFill="1" applyBorder="1" applyAlignment="1" applyProtection="1">
      <alignment horizontal="center" vertical="center"/>
      <protection locked="0"/>
    </xf>
    <xf numFmtId="0" fontId="6" fillId="3" borderId="144" xfId="2" applyFont="1" applyFill="1" applyBorder="1" applyAlignment="1" applyProtection="1">
      <alignment horizontal="center" vertical="center"/>
      <protection locked="0"/>
    </xf>
    <xf numFmtId="0" fontId="7" fillId="0" borderId="50" xfId="2" applyFont="1" applyFill="1" applyBorder="1" applyAlignment="1" applyProtection="1">
      <alignment horizontal="left" vertical="center" shrinkToFit="1"/>
      <protection locked="0"/>
    </xf>
    <xf numFmtId="0" fontId="7" fillId="0" borderId="143" xfId="2" applyFont="1" applyFill="1" applyBorder="1" applyAlignment="1" applyProtection="1">
      <alignment horizontal="left" vertical="center" shrinkToFit="1"/>
      <protection locked="0"/>
    </xf>
    <xf numFmtId="0" fontId="5" fillId="3" borderId="137" xfId="0" applyFont="1" applyFill="1" applyBorder="1" applyAlignment="1" applyProtection="1">
      <alignment horizontal="center" vertical="center" wrapText="1" shrinkToFit="1"/>
      <protection locked="0"/>
    </xf>
    <xf numFmtId="0" fontId="5" fillId="3" borderId="142" xfId="0" applyFont="1" applyFill="1" applyBorder="1" applyAlignment="1" applyProtection="1">
      <alignment horizontal="center" vertical="center" wrapText="1" shrinkToFit="1"/>
      <protection locked="0"/>
    </xf>
    <xf numFmtId="0" fontId="7" fillId="0" borderId="61" xfId="2" applyFont="1" applyFill="1" applyBorder="1" applyAlignment="1" applyProtection="1">
      <alignment horizontal="left" vertical="center" shrinkToFit="1"/>
      <protection locked="0"/>
    </xf>
    <xf numFmtId="0" fontId="7" fillId="0" borderId="60" xfId="2" applyFont="1" applyFill="1" applyBorder="1" applyAlignment="1" applyProtection="1">
      <alignment horizontal="left" vertical="center" shrinkToFit="1"/>
      <protection locked="0"/>
    </xf>
    <xf numFmtId="0" fontId="7" fillId="0" borderId="70" xfId="2" applyFont="1" applyFill="1" applyBorder="1" applyAlignment="1" applyProtection="1">
      <alignment horizontal="left" vertical="center" shrinkToFit="1"/>
      <protection locked="0"/>
    </xf>
    <xf numFmtId="0" fontId="7" fillId="0" borderId="26" xfId="2" applyFont="1" applyFill="1" applyBorder="1" applyAlignment="1" applyProtection="1">
      <alignment horizontal="left" vertical="center" shrinkToFit="1"/>
      <protection locked="0"/>
    </xf>
    <xf numFmtId="0" fontId="7" fillId="0" borderId="27" xfId="2" applyFont="1" applyFill="1" applyBorder="1" applyAlignment="1" applyProtection="1">
      <alignment horizontal="left" vertical="center" shrinkToFit="1"/>
      <protection locked="0"/>
    </xf>
    <xf numFmtId="0" fontId="7" fillId="0" borderId="29" xfId="2" applyFont="1" applyFill="1" applyBorder="1" applyAlignment="1" applyProtection="1">
      <alignment horizontal="left" vertical="center" shrinkToFit="1"/>
      <protection locked="0"/>
    </xf>
    <xf numFmtId="0" fontId="20" fillId="0" borderId="72" xfId="1" applyFont="1" applyFill="1" applyBorder="1" applyAlignment="1" applyProtection="1">
      <alignment horizontal="center" vertical="center" shrinkToFit="1"/>
      <protection locked="0"/>
    </xf>
    <xf numFmtId="0" fontId="20" fillId="0" borderId="60" xfId="1" applyFont="1" applyFill="1" applyBorder="1" applyAlignment="1" applyProtection="1">
      <alignment horizontal="center" vertical="center" shrinkToFit="1"/>
      <protection locked="0"/>
    </xf>
    <xf numFmtId="0" fontId="20" fillId="0" borderId="62" xfId="1" applyFont="1" applyFill="1" applyBorder="1" applyAlignment="1" applyProtection="1">
      <alignment horizontal="center" vertical="center" shrinkToFit="1"/>
      <protection locked="0"/>
    </xf>
    <xf numFmtId="38" fontId="13" fillId="0" borderId="26" xfId="4" applyFont="1" applyFill="1" applyBorder="1" applyAlignment="1">
      <alignment horizontal="right" vertical="center" shrinkToFit="1"/>
    </xf>
    <xf numFmtId="38" fontId="13" fillId="0" borderId="27" xfId="4" applyFont="1" applyFill="1" applyBorder="1" applyAlignment="1">
      <alignment horizontal="right" vertical="center" shrinkToFit="1"/>
    </xf>
    <xf numFmtId="38" fontId="13" fillId="0" borderId="28" xfId="4" applyFont="1" applyFill="1" applyBorder="1" applyAlignment="1">
      <alignment horizontal="right" vertical="center" shrinkToFit="1"/>
    </xf>
    <xf numFmtId="38" fontId="13" fillId="0" borderId="26" xfId="4" applyFont="1" applyBorder="1" applyAlignment="1">
      <alignment horizontal="center" vertical="center" wrapText="1" shrinkToFit="1"/>
    </xf>
    <xf numFmtId="38" fontId="13" fillId="0" borderId="27" xfId="4" applyFont="1" applyBorder="1" applyAlignment="1">
      <alignment horizontal="center" vertical="center" wrapText="1" shrinkToFit="1"/>
    </xf>
    <xf numFmtId="38" fontId="13" fillId="0" borderId="29" xfId="4" applyFont="1" applyBorder="1" applyAlignment="1">
      <alignment horizontal="center" vertical="center" wrapText="1" shrinkToFit="1"/>
    </xf>
    <xf numFmtId="180" fontId="13" fillId="0" borderId="42" xfId="2" applyNumberFormat="1" applyFont="1" applyBorder="1" applyAlignment="1">
      <alignment horizontal="center" vertical="center" shrinkToFit="1"/>
    </xf>
    <xf numFmtId="180" fontId="13" fillId="0" borderId="50" xfId="2" applyNumberFormat="1" applyFont="1" applyBorder="1" applyAlignment="1">
      <alignment horizontal="center" vertical="center" shrinkToFit="1"/>
    </xf>
    <xf numFmtId="180" fontId="13" fillId="0" borderId="26" xfId="2" applyNumberFormat="1" applyFont="1" applyBorder="1" applyAlignment="1">
      <alignment horizontal="center" vertical="center" shrinkToFit="1"/>
    </xf>
    <xf numFmtId="179" fontId="13" fillId="6" borderId="88" xfId="2" applyNumberFormat="1" applyFont="1" applyFill="1" applyBorder="1" applyAlignment="1">
      <alignment horizontal="center" vertical="center" shrinkToFit="1"/>
    </xf>
    <xf numFmtId="179" fontId="13" fillId="6" borderId="51" xfId="2" applyNumberFormat="1" applyFont="1" applyFill="1" applyBorder="1" applyAlignment="1">
      <alignment horizontal="center" vertical="center" shrinkToFit="1"/>
    </xf>
    <xf numFmtId="0" fontId="13" fillId="0" borderId="26" xfId="2" applyFont="1" applyBorder="1" applyAlignment="1">
      <alignment horizontal="center" vertical="center" wrapText="1" shrinkToFit="1"/>
    </xf>
    <xf numFmtId="0" fontId="13" fillId="0" borderId="27" xfId="2" applyFont="1" applyBorder="1" applyAlignment="1">
      <alignment horizontal="center" vertical="center" wrapText="1" shrinkToFit="1"/>
    </xf>
    <xf numFmtId="0" fontId="13" fillId="0" borderId="51" xfId="2" applyFont="1" applyFill="1" applyBorder="1" applyAlignment="1">
      <alignment horizontal="center" vertical="center" wrapText="1" shrinkToFit="1"/>
    </xf>
    <xf numFmtId="178" fontId="13" fillId="0" borderId="50" xfId="2" applyNumberFormat="1" applyFont="1" applyFill="1" applyBorder="1" applyAlignment="1">
      <alignment horizontal="right" vertical="center" shrinkToFit="1"/>
    </xf>
    <xf numFmtId="38" fontId="13" fillId="0" borderId="26" xfId="4" applyFont="1" applyBorder="1" applyAlignment="1">
      <alignment horizontal="right" vertical="center" shrinkToFit="1"/>
    </xf>
    <xf numFmtId="38" fontId="13" fillId="0" borderId="27" xfId="4" applyFont="1" applyBorder="1" applyAlignment="1">
      <alignment horizontal="right" vertical="center" shrinkToFit="1"/>
    </xf>
    <xf numFmtId="38" fontId="13" fillId="0" borderId="90" xfId="4" applyFont="1" applyBorder="1" applyAlignment="1">
      <alignment horizontal="right" vertical="center" shrinkToFit="1"/>
    </xf>
    <xf numFmtId="38" fontId="13" fillId="0" borderId="89" xfId="4" applyFont="1" applyBorder="1" applyAlignment="1">
      <alignment horizontal="right" vertical="center" shrinkToFit="1"/>
    </xf>
    <xf numFmtId="38" fontId="13" fillId="6" borderId="89" xfId="4" applyFont="1" applyFill="1" applyBorder="1" applyAlignment="1">
      <alignment horizontal="right" vertical="center" shrinkToFit="1"/>
    </xf>
    <xf numFmtId="38" fontId="13" fillId="6" borderId="27" xfId="4" applyFont="1" applyFill="1" applyBorder="1" applyAlignment="1">
      <alignment horizontal="right" vertical="center" shrinkToFit="1"/>
    </xf>
    <xf numFmtId="38" fontId="13" fillId="6" borderId="28" xfId="4" applyFont="1" applyFill="1" applyBorder="1" applyAlignment="1">
      <alignment horizontal="right" vertical="center" shrinkToFit="1"/>
    </xf>
    <xf numFmtId="38" fontId="13" fillId="7" borderId="26" xfId="4" applyFont="1" applyFill="1" applyBorder="1" applyAlignment="1">
      <alignment horizontal="right" vertical="center" shrinkToFit="1"/>
    </xf>
    <xf numFmtId="38" fontId="13" fillId="7" borderId="27" xfId="4" applyFont="1" applyFill="1" applyBorder="1" applyAlignment="1">
      <alignment horizontal="right" vertical="center" shrinkToFit="1"/>
    </xf>
    <xf numFmtId="38" fontId="13" fillId="7" borderId="28" xfId="4" applyFont="1" applyFill="1" applyBorder="1" applyAlignment="1">
      <alignment horizontal="right" vertical="center" shrinkToFit="1"/>
    </xf>
    <xf numFmtId="14" fontId="13" fillId="0" borderId="32" xfId="2" applyNumberFormat="1" applyFont="1" applyBorder="1" applyAlignment="1">
      <alignment horizontal="center" vertical="center"/>
    </xf>
    <xf numFmtId="14" fontId="13" fillId="0" borderId="27" xfId="2" applyNumberFormat="1" applyFont="1" applyBorder="1" applyAlignment="1">
      <alignment horizontal="center" vertical="center"/>
    </xf>
    <xf numFmtId="14" fontId="13" fillId="0" borderId="90" xfId="2" applyNumberFormat="1" applyFont="1" applyBorder="1" applyAlignment="1">
      <alignment horizontal="center" vertical="center"/>
    </xf>
    <xf numFmtId="0" fontId="13" fillId="0" borderId="19" xfId="2" applyFont="1" applyBorder="1" applyAlignment="1">
      <alignment horizontal="center" vertical="center" wrapText="1" shrinkToFit="1"/>
    </xf>
    <xf numFmtId="0" fontId="13" fillId="0" borderId="7" xfId="2" applyFont="1" applyBorder="1" applyAlignment="1">
      <alignment horizontal="center" vertical="center" wrapText="1" shrinkToFit="1"/>
    </xf>
    <xf numFmtId="178" fontId="13" fillId="0" borderId="51" xfId="2" applyNumberFormat="1" applyFont="1" applyFill="1" applyBorder="1" applyAlignment="1">
      <alignment horizontal="right" vertical="center" shrinkToFit="1"/>
    </xf>
    <xf numFmtId="179" fontId="13" fillId="5" borderId="88" xfId="2" applyNumberFormat="1" applyFont="1" applyFill="1" applyBorder="1" applyAlignment="1">
      <alignment horizontal="center" vertical="center" shrinkToFit="1"/>
    </xf>
    <xf numFmtId="179" fontId="13" fillId="5" borderId="51" xfId="2" applyNumberFormat="1" applyFont="1" applyFill="1" applyBorder="1" applyAlignment="1">
      <alignment horizontal="center" vertical="center" shrinkToFit="1"/>
    </xf>
    <xf numFmtId="38" fontId="13" fillId="5" borderId="89" xfId="4" applyFont="1" applyFill="1" applyBorder="1" applyAlignment="1">
      <alignment horizontal="right" vertical="center" shrinkToFit="1"/>
    </xf>
    <xf numFmtId="38" fontId="13" fillId="5" borderId="27" xfId="4" applyFont="1" applyFill="1" applyBorder="1" applyAlignment="1">
      <alignment horizontal="right" vertical="center" shrinkToFit="1"/>
    </xf>
    <xf numFmtId="38" fontId="13" fillId="5" borderId="28" xfId="4" applyFont="1" applyFill="1" applyBorder="1" applyAlignment="1">
      <alignment horizontal="right" vertical="center" shrinkToFit="1"/>
    </xf>
    <xf numFmtId="0" fontId="9" fillId="4" borderId="14" xfId="2" applyFont="1" applyFill="1" applyBorder="1" applyAlignment="1">
      <alignment horizontal="center" vertical="center"/>
    </xf>
    <xf numFmtId="0" fontId="13" fillId="0" borderId="23" xfId="2" applyFont="1" applyBorder="1" applyAlignment="1">
      <alignment horizontal="left" vertical="center" wrapText="1" shrinkToFit="1"/>
    </xf>
    <xf numFmtId="0" fontId="13" fillId="0" borderId="24" xfId="2" applyFont="1" applyBorder="1" applyAlignment="1">
      <alignment horizontal="left" vertical="center" wrapText="1" shrinkToFit="1"/>
    </xf>
    <xf numFmtId="0" fontId="13" fillId="0" borderId="34" xfId="2" applyFont="1" applyBorder="1" applyAlignment="1">
      <alignment horizontal="left" vertical="center" wrapText="1" shrinkToFit="1"/>
    </xf>
    <xf numFmtId="0" fontId="13" fillId="0" borderId="54" xfId="2" applyFont="1" applyBorder="1" applyAlignment="1">
      <alignment horizontal="left" vertical="center" wrapText="1" shrinkToFit="1"/>
    </xf>
    <xf numFmtId="0" fontId="13" fillId="0" borderId="9" xfId="2" applyFont="1" applyBorder="1" applyAlignment="1">
      <alignment horizontal="left" vertical="center" wrapText="1" shrinkToFit="1"/>
    </xf>
    <xf numFmtId="0" fontId="13" fillId="0" borderId="49" xfId="2" applyFont="1" applyBorder="1" applyAlignment="1">
      <alignment horizontal="left" vertical="center" wrapText="1" shrinkToFit="1"/>
    </xf>
    <xf numFmtId="38" fontId="5" fillId="0" borderId="81" xfId="4" applyFont="1" applyFill="1" applyBorder="1" applyAlignment="1">
      <alignment horizontal="right" vertical="center" shrinkToFit="1"/>
    </xf>
    <xf numFmtId="38" fontId="5" fillId="0" borderId="80" xfId="4" applyFont="1" applyFill="1" applyBorder="1" applyAlignment="1">
      <alignment horizontal="right" vertical="center" shrinkToFit="1"/>
    </xf>
    <xf numFmtId="38" fontId="5" fillId="0" borderId="79" xfId="4" applyFont="1" applyFill="1" applyBorder="1" applyAlignment="1">
      <alignment horizontal="right" vertical="center" shrinkToFit="1"/>
    </xf>
    <xf numFmtId="0" fontId="9" fillId="0" borderId="78" xfId="2" applyFont="1" applyFill="1" applyBorder="1" applyAlignment="1">
      <alignment horizontal="center" vertical="center" shrinkToFit="1"/>
    </xf>
    <xf numFmtId="0" fontId="9" fillId="0" borderId="77" xfId="2" applyFont="1" applyFill="1" applyBorder="1" applyAlignment="1">
      <alignment horizontal="center" vertical="center" shrinkToFit="1"/>
    </xf>
    <xf numFmtId="0" fontId="9" fillId="0" borderId="76" xfId="2" applyFont="1" applyFill="1" applyBorder="1" applyAlignment="1">
      <alignment horizontal="center" vertical="center" shrinkToFit="1"/>
    </xf>
    <xf numFmtId="0" fontId="9" fillId="0" borderId="75" xfId="2" applyFont="1" applyFill="1" applyBorder="1" applyAlignment="1">
      <alignment horizontal="center" vertical="center" shrinkToFit="1"/>
    </xf>
    <xf numFmtId="0" fontId="9" fillId="0" borderId="74" xfId="2" applyFont="1" applyFill="1" applyBorder="1" applyAlignment="1">
      <alignment horizontal="center" vertical="center" shrinkToFit="1"/>
    </xf>
    <xf numFmtId="0" fontId="9" fillId="0" borderId="73" xfId="2" applyFont="1" applyFill="1" applyBorder="1" applyAlignment="1">
      <alignment horizontal="center" vertical="center" shrinkToFit="1"/>
    </xf>
    <xf numFmtId="38" fontId="5" fillId="5" borderId="48" xfId="4" applyFont="1" applyFill="1" applyBorder="1" applyAlignment="1">
      <alignment horizontal="right" vertical="center" shrinkToFit="1"/>
    </xf>
    <xf numFmtId="38" fontId="5" fillId="5" borderId="9" xfId="4" applyFont="1" applyFill="1" applyBorder="1" applyAlignment="1">
      <alignment horizontal="right" vertical="center" shrinkToFit="1"/>
    </xf>
    <xf numFmtId="38" fontId="5" fillId="5" borderId="55" xfId="4" applyFont="1" applyFill="1" applyBorder="1" applyAlignment="1">
      <alignment horizontal="right" vertical="center" shrinkToFit="1"/>
    </xf>
    <xf numFmtId="38" fontId="13" fillId="0" borderId="61" xfId="4" applyFont="1" applyFill="1" applyBorder="1" applyAlignment="1">
      <alignment horizontal="right" vertical="center" shrinkToFit="1"/>
    </xf>
    <xf numFmtId="38" fontId="13" fillId="0" borderId="60" xfId="4" applyFont="1" applyFill="1" applyBorder="1" applyAlignment="1">
      <alignment horizontal="right" vertical="center" shrinkToFit="1"/>
    </xf>
    <xf numFmtId="38" fontId="13" fillId="0" borderId="62" xfId="4" applyFont="1" applyFill="1" applyBorder="1" applyAlignment="1">
      <alignment horizontal="right" vertical="center" shrinkToFit="1"/>
    </xf>
    <xf numFmtId="38" fontId="13" fillId="0" borderId="61" xfId="4" applyFont="1" applyBorder="1" applyAlignment="1">
      <alignment horizontal="center" vertical="center" wrapText="1" shrinkToFit="1"/>
    </xf>
    <xf numFmtId="38" fontId="13" fillId="0" borderId="60" xfId="4" applyFont="1" applyBorder="1" applyAlignment="1">
      <alignment horizontal="center" vertical="center" wrapText="1" shrinkToFit="1"/>
    </xf>
    <xf numFmtId="38" fontId="13" fillId="0" borderId="70" xfId="4" applyFont="1" applyBorder="1" applyAlignment="1">
      <alignment horizontal="center" vertical="center" wrapText="1" shrinkToFit="1"/>
    </xf>
    <xf numFmtId="0" fontId="25" fillId="2" borderId="83" xfId="2" applyFont="1" applyFill="1" applyBorder="1" applyAlignment="1">
      <alignment horizontal="center" vertical="center"/>
    </xf>
    <xf numFmtId="0" fontId="25" fillId="2" borderId="82" xfId="2" applyFont="1" applyFill="1" applyBorder="1" applyAlignment="1">
      <alignment horizontal="center" vertical="center"/>
    </xf>
    <xf numFmtId="0" fontId="25" fillId="2" borderId="47" xfId="2" applyFont="1" applyFill="1" applyBorder="1" applyAlignment="1">
      <alignment horizontal="center" vertical="center"/>
    </xf>
    <xf numFmtId="0" fontId="25" fillId="2" borderId="52" xfId="2" applyFont="1" applyFill="1" applyBorder="1" applyAlignment="1">
      <alignment horizontal="center" vertical="center"/>
    </xf>
    <xf numFmtId="0" fontId="13" fillId="0" borderId="33" xfId="2" applyFont="1" applyBorder="1" applyAlignment="1">
      <alignment horizontal="center" vertical="center" wrapText="1" shrinkToFit="1"/>
    </xf>
    <xf numFmtId="0" fontId="13" fillId="0" borderId="24" xfId="2" applyFont="1" applyBorder="1" applyAlignment="1">
      <alignment horizontal="center" vertical="center" wrapText="1" shrinkToFit="1"/>
    </xf>
    <xf numFmtId="178" fontId="13" fillId="0" borderId="87" xfId="2" applyNumberFormat="1" applyFont="1" applyFill="1" applyBorder="1" applyAlignment="1">
      <alignment horizontal="right" vertical="center" shrinkToFit="1"/>
    </xf>
    <xf numFmtId="38" fontId="13" fillId="0" borderId="33" xfId="4" applyFont="1" applyBorder="1" applyAlignment="1">
      <alignment horizontal="right" vertical="center" shrinkToFit="1"/>
    </xf>
    <xf numFmtId="38" fontId="13" fillId="0" borderId="24" xfId="4" applyFont="1" applyBorder="1" applyAlignment="1">
      <alignment horizontal="right" vertical="center" shrinkToFit="1"/>
    </xf>
    <xf numFmtId="38" fontId="13" fillId="0" borderId="85" xfId="4" applyFont="1" applyBorder="1" applyAlignment="1">
      <alignment horizontal="right" vertical="center" shrinkToFit="1"/>
    </xf>
    <xf numFmtId="38" fontId="13" fillId="0" borderId="86" xfId="4" applyFont="1" applyBorder="1" applyAlignment="1">
      <alignment horizontal="right" vertical="center" shrinkToFit="1"/>
    </xf>
    <xf numFmtId="38" fontId="13" fillId="6" borderId="84" xfId="4" applyFont="1" applyFill="1" applyBorder="1" applyAlignment="1">
      <alignment horizontal="right" vertical="center" shrinkToFit="1"/>
    </xf>
    <xf numFmtId="38" fontId="13" fillId="6" borderId="60" xfId="4" applyFont="1" applyFill="1" applyBorder="1" applyAlignment="1">
      <alignment horizontal="right" vertical="center" shrinkToFit="1"/>
    </xf>
    <xf numFmtId="38" fontId="13" fillId="6" borderId="62" xfId="4" applyFont="1" applyFill="1" applyBorder="1" applyAlignment="1">
      <alignment horizontal="right" vertical="center" shrinkToFit="1"/>
    </xf>
    <xf numFmtId="0" fontId="9" fillId="4" borderId="0" xfId="2" applyFont="1" applyFill="1" applyAlignment="1">
      <alignment horizontal="center" vertical="center"/>
    </xf>
    <xf numFmtId="0" fontId="29" fillId="4" borderId="0" xfId="1" applyFont="1" applyFill="1" applyBorder="1" applyAlignment="1">
      <alignment horizontal="center" vertical="center" shrinkToFit="1"/>
    </xf>
    <xf numFmtId="0" fontId="21" fillId="4" borderId="0" xfId="1" applyFont="1" applyFill="1" applyBorder="1" applyAlignment="1">
      <alignment horizontal="center" vertical="center" shrinkToFit="1"/>
    </xf>
    <xf numFmtId="0" fontId="20" fillId="4" borderId="30" xfId="1" applyFont="1" applyFill="1" applyBorder="1" applyAlignment="1">
      <alignment horizontal="center" vertical="center"/>
    </xf>
    <xf numFmtId="0" fontId="20" fillId="4" borderId="0" xfId="1" applyFont="1" applyFill="1" applyBorder="1" applyAlignment="1">
      <alignment horizontal="center" vertical="center"/>
    </xf>
    <xf numFmtId="0" fontId="26" fillId="4" borderId="0" xfId="1" applyFont="1" applyFill="1" applyBorder="1" applyAlignment="1">
      <alignment horizontal="center" vertical="center"/>
    </xf>
    <xf numFmtId="0" fontId="21" fillId="4" borderId="9" xfId="1" applyFont="1" applyFill="1" applyBorder="1" applyAlignment="1">
      <alignment horizontal="center" vertical="center" shrinkToFit="1"/>
    </xf>
    <xf numFmtId="0" fontId="12" fillId="4" borderId="0" xfId="2" applyFont="1" applyFill="1" applyBorder="1" applyAlignment="1">
      <alignment horizontal="center" vertical="center"/>
    </xf>
    <xf numFmtId="0" fontId="9" fillId="4" borderId="0" xfId="2" applyFont="1" applyFill="1" applyBorder="1" applyAlignment="1">
      <alignment horizontal="center" vertical="center"/>
    </xf>
    <xf numFmtId="0" fontId="9" fillId="4" borderId="9" xfId="2" applyFont="1" applyFill="1" applyBorder="1" applyAlignment="1">
      <alignment horizontal="center" vertical="center"/>
    </xf>
    <xf numFmtId="0" fontId="25" fillId="0" borderId="3" xfId="2" applyFont="1" applyFill="1" applyBorder="1" applyAlignment="1">
      <alignment horizontal="center" vertical="center"/>
    </xf>
    <xf numFmtId="0" fontId="9" fillId="3" borderId="71" xfId="2" applyFont="1" applyFill="1" applyBorder="1" applyAlignment="1">
      <alignment horizontal="center" vertical="center"/>
    </xf>
    <xf numFmtId="0" fontId="9" fillId="3" borderId="41" xfId="2" applyFont="1" applyFill="1" applyBorder="1" applyAlignment="1">
      <alignment horizontal="center" vertical="center"/>
    </xf>
    <xf numFmtId="0" fontId="13" fillId="2" borderId="13" xfId="2" applyFont="1" applyFill="1" applyBorder="1" applyAlignment="1">
      <alignment horizontal="center" vertical="center" shrinkToFit="1"/>
    </xf>
    <xf numFmtId="0" fontId="13" fillId="2" borderId="14" xfId="2" applyFont="1" applyFill="1" applyBorder="1" applyAlignment="1">
      <alignment horizontal="center" vertical="center" shrinkToFit="1"/>
    </xf>
    <xf numFmtId="0" fontId="13" fillId="2" borderId="15" xfId="2" applyFont="1" applyFill="1" applyBorder="1" applyAlignment="1">
      <alignment horizontal="center" vertical="center" shrinkToFit="1"/>
    </xf>
    <xf numFmtId="0" fontId="13" fillId="2" borderId="19" xfId="2" applyFont="1" applyFill="1" applyBorder="1" applyAlignment="1">
      <alignment horizontal="center" vertical="center" shrinkToFit="1"/>
    </xf>
    <xf numFmtId="0" fontId="13" fillId="2" borderId="7" xfId="2" applyFont="1" applyFill="1" applyBorder="1" applyAlignment="1">
      <alignment horizontal="center" vertical="center" shrinkToFit="1"/>
    </xf>
    <xf numFmtId="0" fontId="13" fillId="2" borderId="18" xfId="2" applyFont="1" applyFill="1" applyBorder="1" applyAlignment="1">
      <alignment horizontal="center" vertical="center" shrinkToFit="1"/>
    </xf>
    <xf numFmtId="38" fontId="5" fillId="5" borderId="104" xfId="4" applyFont="1" applyFill="1" applyBorder="1" applyAlignment="1">
      <alignment horizontal="right" vertical="center" shrinkToFit="1"/>
    </xf>
    <xf numFmtId="38" fontId="5" fillId="5" borderId="102" xfId="4" applyFont="1" applyFill="1" applyBorder="1" applyAlignment="1">
      <alignment horizontal="right" vertical="center" shrinkToFit="1"/>
    </xf>
    <xf numFmtId="38" fontId="5" fillId="5" borderId="109" xfId="4" applyFont="1" applyFill="1" applyBorder="1" applyAlignment="1">
      <alignment horizontal="right" vertical="center" shrinkToFit="1"/>
    </xf>
    <xf numFmtId="38" fontId="5" fillId="5" borderId="107" xfId="4" applyFont="1" applyFill="1" applyBorder="1" applyAlignment="1">
      <alignment horizontal="right" vertical="center" shrinkToFit="1"/>
    </xf>
    <xf numFmtId="0" fontId="13" fillId="0" borderId="102" xfId="2" applyFont="1" applyBorder="1" applyAlignment="1">
      <alignment horizontal="center" vertical="center"/>
    </xf>
    <xf numFmtId="0" fontId="13" fillId="0" borderId="105" xfId="2" applyFont="1" applyBorder="1" applyAlignment="1">
      <alignment horizontal="center" vertical="center"/>
    </xf>
    <xf numFmtId="0" fontId="13" fillId="0" borderId="107" xfId="2" applyFont="1" applyBorder="1" applyAlignment="1">
      <alignment horizontal="center" vertical="center"/>
    </xf>
    <xf numFmtId="0" fontId="13" fillId="0" borderId="110" xfId="2" applyFont="1" applyBorder="1" applyAlignment="1">
      <alignment horizontal="center" vertical="center"/>
    </xf>
    <xf numFmtId="0" fontId="13" fillId="2" borderId="39" xfId="2" applyFont="1" applyFill="1" applyBorder="1" applyAlignment="1">
      <alignment horizontal="center" vertical="center" shrinkToFit="1"/>
    </xf>
    <xf numFmtId="0" fontId="13" fillId="2" borderId="51" xfId="2" applyFont="1" applyFill="1" applyBorder="1" applyAlignment="1">
      <alignment horizontal="center" vertical="center" shrinkToFit="1"/>
    </xf>
    <xf numFmtId="0" fontId="13" fillId="2" borderId="42" xfId="2" applyFont="1" applyFill="1" applyBorder="1" applyAlignment="1">
      <alignment horizontal="center" vertical="center" shrinkToFit="1"/>
    </xf>
    <xf numFmtId="0" fontId="13" fillId="2" borderId="50" xfId="2" applyFont="1" applyFill="1" applyBorder="1" applyAlignment="1">
      <alignment horizontal="center" vertical="center" shrinkToFit="1"/>
    </xf>
    <xf numFmtId="0" fontId="13" fillId="2" borderId="26" xfId="2" applyFont="1" applyFill="1" applyBorder="1" applyAlignment="1">
      <alignment horizontal="center" vertical="center" shrinkToFit="1"/>
    </xf>
    <xf numFmtId="0" fontId="13" fillId="2" borderId="88" xfId="2" applyFont="1" applyFill="1" applyBorder="1" applyAlignment="1">
      <alignment horizontal="center" vertical="center" shrinkToFit="1"/>
    </xf>
    <xf numFmtId="0" fontId="13" fillId="2" borderId="93" xfId="2" applyFont="1" applyFill="1" applyBorder="1" applyAlignment="1">
      <alignment horizontal="center" vertical="center" shrinkToFit="1"/>
    </xf>
    <xf numFmtId="38" fontId="5" fillId="3" borderId="101" xfId="4" applyFont="1" applyFill="1" applyBorder="1" applyAlignment="1">
      <alignment horizontal="center" vertical="center" wrapText="1"/>
    </xf>
    <xf numFmtId="38" fontId="5" fillId="3" borderId="102" xfId="4" applyFont="1" applyFill="1" applyBorder="1" applyAlignment="1">
      <alignment horizontal="center" vertical="center"/>
    </xf>
    <xf numFmtId="38" fontId="5" fillId="3" borderId="103" xfId="4" applyFont="1" applyFill="1" applyBorder="1" applyAlignment="1">
      <alignment horizontal="center" vertical="center"/>
    </xf>
    <xf numFmtId="38" fontId="5" fillId="3" borderId="106" xfId="4" applyFont="1" applyFill="1" applyBorder="1" applyAlignment="1">
      <alignment horizontal="center" vertical="center" wrapText="1"/>
    </xf>
    <xf numFmtId="38" fontId="5" fillId="3" borderId="107" xfId="4" applyFont="1" applyFill="1" applyBorder="1" applyAlignment="1">
      <alignment horizontal="center" vertical="center"/>
    </xf>
    <xf numFmtId="38" fontId="5" fillId="3" borderId="108" xfId="4" applyFont="1" applyFill="1" applyBorder="1" applyAlignment="1">
      <alignment horizontal="center" vertical="center"/>
    </xf>
    <xf numFmtId="0" fontId="13" fillId="2" borderId="96" xfId="2" applyFont="1" applyFill="1" applyBorder="1" applyAlignment="1">
      <alignment horizontal="center" vertical="center" wrapText="1" shrinkToFit="1"/>
    </xf>
    <xf numFmtId="0" fontId="13" fillId="2" borderId="96" xfId="2" applyFont="1" applyFill="1" applyBorder="1" applyAlignment="1">
      <alignment horizontal="center" vertical="center" shrinkToFit="1"/>
    </xf>
    <xf numFmtId="0" fontId="20" fillId="0" borderId="27" xfId="1" applyFont="1" applyFill="1" applyBorder="1" applyAlignment="1">
      <alignment horizontal="left" vertical="center" shrinkToFit="1"/>
    </xf>
    <xf numFmtId="0" fontId="20" fillId="0" borderId="29" xfId="1" applyFont="1" applyFill="1" applyBorder="1" applyAlignment="1">
      <alignment horizontal="left" vertical="center" shrinkToFit="1"/>
    </xf>
    <xf numFmtId="0" fontId="20" fillId="0" borderId="89" xfId="1" applyFont="1" applyFill="1" applyBorder="1" applyAlignment="1">
      <alignment horizontal="center" vertical="center" shrinkToFit="1"/>
    </xf>
    <xf numFmtId="0" fontId="20" fillId="0" borderId="27" xfId="1" applyFont="1" applyFill="1" applyBorder="1" applyAlignment="1">
      <alignment horizontal="center" vertical="center" shrinkToFit="1"/>
    </xf>
    <xf numFmtId="0" fontId="26" fillId="3" borderId="35" xfId="1" applyFont="1" applyFill="1" applyBorder="1" applyAlignment="1">
      <alignment horizontal="center" vertical="center" shrinkToFit="1"/>
    </xf>
    <xf numFmtId="0" fontId="26" fillId="3" borderId="8" xfId="1" applyFont="1" applyFill="1" applyBorder="1" applyAlignment="1">
      <alignment horizontal="center" vertical="center" shrinkToFit="1"/>
    </xf>
    <xf numFmtId="0" fontId="26" fillId="0" borderId="8" xfId="1" applyFont="1" applyFill="1" applyBorder="1" applyAlignment="1">
      <alignment horizontal="left" vertical="center" shrinkToFit="1"/>
    </xf>
    <xf numFmtId="0" fontId="26" fillId="0" borderId="36" xfId="1" applyFont="1" applyFill="1" applyBorder="1" applyAlignment="1">
      <alignment horizontal="left" vertical="center" shrinkToFit="1"/>
    </xf>
    <xf numFmtId="0" fontId="20" fillId="3" borderId="37" xfId="1" applyFont="1" applyFill="1" applyBorder="1" applyAlignment="1">
      <alignment horizontal="center" vertical="center" shrinkToFit="1"/>
    </xf>
    <xf numFmtId="0" fontId="20" fillId="3" borderId="8" xfId="1" applyFont="1" applyFill="1" applyBorder="1" applyAlignment="1">
      <alignment horizontal="center" vertical="center" shrinkToFit="1"/>
    </xf>
    <xf numFmtId="0" fontId="20" fillId="0" borderId="8" xfId="1" applyFont="1" applyBorder="1" applyAlignment="1">
      <alignment horizontal="left" vertical="center" shrinkToFit="1"/>
    </xf>
    <xf numFmtId="0" fontId="20" fillId="0" borderId="36" xfId="1" applyFont="1" applyBorder="1" applyAlignment="1">
      <alignment horizontal="left" vertical="center" shrinkToFit="1"/>
    </xf>
    <xf numFmtId="0" fontId="20" fillId="0" borderId="133" xfId="1" applyFont="1" applyFill="1" applyBorder="1" applyAlignment="1">
      <alignment horizontal="center" vertical="center"/>
    </xf>
    <xf numFmtId="0" fontId="20" fillId="0" borderId="134" xfId="1" applyFont="1" applyFill="1" applyBorder="1" applyAlignment="1">
      <alignment horizontal="center" vertical="center"/>
    </xf>
    <xf numFmtId="0" fontId="20" fillId="0" borderId="135" xfId="1" applyFont="1" applyFill="1" applyBorder="1" applyAlignment="1">
      <alignment horizontal="center" vertical="center"/>
    </xf>
    <xf numFmtId="0" fontId="26" fillId="3" borderId="32" xfId="1" applyFont="1" applyFill="1" applyBorder="1" applyAlignment="1">
      <alignment horizontal="center" vertical="center" shrinkToFit="1"/>
    </xf>
    <xf numFmtId="0" fontId="26" fillId="3" borderId="27" xfId="1" applyFont="1" applyFill="1" applyBorder="1" applyAlignment="1">
      <alignment horizontal="center" vertical="center" shrinkToFit="1"/>
    </xf>
    <xf numFmtId="0" fontId="11" fillId="4" borderId="0" xfId="2" applyFont="1" applyFill="1" applyBorder="1" applyAlignment="1">
      <alignment horizontal="left" vertical="center"/>
    </xf>
    <xf numFmtId="0" fontId="13" fillId="2" borderId="94" xfId="2" applyFont="1" applyFill="1" applyBorder="1" applyAlignment="1">
      <alignment horizontal="center" vertical="center" wrapText="1" shrinkToFit="1"/>
    </xf>
    <xf numFmtId="0" fontId="13" fillId="2" borderId="14" xfId="2" applyFont="1" applyFill="1" applyBorder="1" applyAlignment="1">
      <alignment horizontal="center" vertical="center" wrapText="1" shrinkToFit="1"/>
    </xf>
    <xf numFmtId="0" fontId="13" fillId="2" borderId="15" xfId="2" applyFont="1" applyFill="1" applyBorder="1" applyAlignment="1">
      <alignment horizontal="center" vertical="center" wrapText="1" shrinkToFit="1"/>
    </xf>
    <xf numFmtId="0" fontId="13" fillId="2" borderId="91" xfId="2" applyFont="1" applyFill="1" applyBorder="1" applyAlignment="1">
      <alignment horizontal="center" vertical="center" wrapText="1" shrinkToFit="1"/>
    </xf>
    <xf numFmtId="0" fontId="13" fillId="2" borderId="7" xfId="2" applyFont="1" applyFill="1" applyBorder="1" applyAlignment="1">
      <alignment horizontal="center" vertical="center" wrapText="1" shrinkToFit="1"/>
    </xf>
    <xf numFmtId="0" fontId="13" fillId="2" borderId="18" xfId="2" applyFont="1" applyFill="1" applyBorder="1" applyAlignment="1">
      <alignment horizontal="center" vertical="center" wrapText="1" shrinkToFit="1"/>
    </xf>
    <xf numFmtId="0" fontId="13" fillId="4" borderId="0" xfId="2" applyFont="1" applyFill="1" applyAlignment="1">
      <alignment horizontal="left" vertical="center" wrapText="1"/>
    </xf>
    <xf numFmtId="0" fontId="13" fillId="4" borderId="9" xfId="2" applyFont="1" applyFill="1" applyBorder="1" applyAlignment="1">
      <alignment horizontal="left" vertical="center" wrapText="1"/>
    </xf>
    <xf numFmtId="0" fontId="32" fillId="4" borderId="0" xfId="2" applyFont="1" applyFill="1" applyBorder="1" applyAlignment="1">
      <alignment horizontal="left" wrapText="1"/>
    </xf>
    <xf numFmtId="0" fontId="13" fillId="2" borderId="16" xfId="2" applyFont="1" applyFill="1" applyBorder="1" applyAlignment="1">
      <alignment horizontal="center" vertical="center" shrinkToFit="1"/>
    </xf>
    <xf numFmtId="0" fontId="13" fillId="2" borderId="20" xfId="2" applyFont="1" applyFill="1" applyBorder="1" applyAlignment="1">
      <alignment horizontal="center" vertical="center" shrinkToFit="1"/>
    </xf>
    <xf numFmtId="0" fontId="13" fillId="2" borderId="13" xfId="2" applyFont="1" applyFill="1" applyBorder="1" applyAlignment="1">
      <alignment horizontal="center" vertical="center" wrapText="1" shrinkToFit="1"/>
    </xf>
    <xf numFmtId="0" fontId="13" fillId="2" borderId="95" xfId="2" applyFont="1" applyFill="1" applyBorder="1" applyAlignment="1">
      <alignment horizontal="center" vertical="center" wrapText="1" shrinkToFit="1"/>
    </xf>
    <xf numFmtId="0" fontId="13" fillId="2" borderId="19" xfId="2" applyFont="1" applyFill="1" applyBorder="1" applyAlignment="1">
      <alignment horizontal="center" vertical="center" wrapText="1" shrinkToFit="1"/>
    </xf>
    <xf numFmtId="0" fontId="13" fillId="2" borderId="92" xfId="2" applyFont="1" applyFill="1" applyBorder="1" applyAlignment="1">
      <alignment horizontal="center" vertical="center" wrapText="1" shrinkToFit="1"/>
    </xf>
    <xf numFmtId="0" fontId="26" fillId="0" borderId="130" xfId="1" applyFont="1" applyFill="1" applyBorder="1" applyAlignment="1">
      <alignment horizontal="center" vertical="center" shrinkToFit="1"/>
    </xf>
    <xf numFmtId="0" fontId="26" fillId="0" borderId="131" xfId="1" applyFont="1" applyFill="1" applyBorder="1" applyAlignment="1">
      <alignment horizontal="center" vertical="center" shrinkToFit="1"/>
    </xf>
    <xf numFmtId="0" fontId="26" fillId="0" borderId="132" xfId="1" applyFont="1" applyFill="1" applyBorder="1" applyAlignment="1">
      <alignment horizontal="center" vertical="center" shrinkToFit="1"/>
    </xf>
    <xf numFmtId="0" fontId="10" fillId="4" borderId="0" xfId="1" applyFont="1" applyFill="1" applyAlignment="1">
      <alignment horizontal="center" vertical="center"/>
    </xf>
    <xf numFmtId="0" fontId="30" fillId="4" borderId="0" xfId="1" applyFont="1" applyFill="1" applyAlignment="1">
      <alignment horizontal="center" vertical="center"/>
    </xf>
    <xf numFmtId="0" fontId="29" fillId="3" borderId="2" xfId="1" applyFont="1" applyFill="1" applyBorder="1" applyAlignment="1">
      <alignment horizontal="center" vertical="center" shrinkToFit="1"/>
    </xf>
    <xf numFmtId="0" fontId="29" fillId="3" borderId="3" xfId="1" applyFont="1" applyFill="1" applyBorder="1" applyAlignment="1">
      <alignment horizontal="center" vertical="center" shrinkToFit="1"/>
    </xf>
    <xf numFmtId="0" fontId="29" fillId="3" borderId="4" xfId="1" applyFont="1" applyFill="1" applyBorder="1" applyAlignment="1">
      <alignment horizontal="center" vertical="center" shrinkToFit="1"/>
    </xf>
    <xf numFmtId="0" fontId="20" fillId="2" borderId="5" xfId="1" applyFont="1" applyFill="1" applyBorder="1" applyAlignment="1">
      <alignment horizontal="center" vertical="center" shrinkToFit="1"/>
    </xf>
    <xf numFmtId="0" fontId="20" fillId="2" borderId="4" xfId="1" applyFont="1" applyFill="1" applyBorder="1" applyAlignment="1">
      <alignment horizontal="center" vertical="center" shrinkToFit="1"/>
    </xf>
    <xf numFmtId="0" fontId="38" fillId="3" borderId="0" xfId="1" applyFont="1" applyFill="1" applyAlignment="1">
      <alignment horizontal="center" vertical="center"/>
    </xf>
    <xf numFmtId="49" fontId="26" fillId="0" borderId="27" xfId="1" applyNumberFormat="1" applyFont="1" applyFill="1" applyBorder="1" applyAlignment="1">
      <alignment horizontal="center" vertical="center" shrinkToFit="1"/>
    </xf>
    <xf numFmtId="49" fontId="20" fillId="0" borderId="27" xfId="1" applyNumberFormat="1" applyFont="1" applyBorder="1" applyAlignment="1">
      <alignment horizontal="center" vertical="center" shrinkToFit="1"/>
    </xf>
    <xf numFmtId="49" fontId="20" fillId="0" borderId="90" xfId="1" applyNumberFormat="1" applyFont="1" applyBorder="1" applyAlignment="1">
      <alignment horizontal="center" vertical="center" shrinkToFit="1"/>
    </xf>
    <xf numFmtId="0" fontId="20" fillId="0" borderId="27" xfId="1" applyFont="1" applyBorder="1" applyAlignment="1">
      <alignment horizontal="left" vertical="center" shrinkToFit="1"/>
    </xf>
    <xf numFmtId="0" fontId="20" fillId="0" borderId="29" xfId="1" applyFont="1" applyBorder="1" applyAlignment="1">
      <alignment horizontal="left" vertical="center" shrinkToFit="1"/>
    </xf>
    <xf numFmtId="0" fontId="20" fillId="0" borderId="28" xfId="1" applyFont="1" applyFill="1" applyBorder="1" applyAlignment="1">
      <alignment horizontal="left" vertical="center" shrinkToFit="1"/>
    </xf>
    <xf numFmtId="0" fontId="26" fillId="3" borderId="26" xfId="1" applyFont="1" applyFill="1" applyBorder="1" applyAlignment="1">
      <alignment horizontal="center" vertical="center" shrinkToFit="1"/>
    </xf>
    <xf numFmtId="0" fontId="26" fillId="3" borderId="2" xfId="1" applyFont="1" applyFill="1" applyBorder="1" applyAlignment="1">
      <alignment horizontal="center" vertical="center"/>
    </xf>
    <xf numFmtId="0" fontId="26" fillId="3" borderId="3" xfId="1" applyFont="1" applyFill="1" applyBorder="1" applyAlignment="1">
      <alignment horizontal="center" vertical="center"/>
    </xf>
    <xf numFmtId="0" fontId="20" fillId="5" borderId="3" xfId="1" applyFont="1" applyFill="1" applyBorder="1" applyAlignment="1">
      <alignment horizontal="center" vertical="center" shrinkToFit="1"/>
    </xf>
    <xf numFmtId="0" fontId="20" fillId="5" borderId="4" xfId="1" applyFont="1" applyFill="1" applyBorder="1" applyAlignment="1">
      <alignment horizontal="center" vertical="center" shrinkToFit="1"/>
    </xf>
    <xf numFmtId="0" fontId="20" fillId="3" borderId="5" xfId="1" applyFont="1" applyFill="1" applyBorder="1" applyAlignment="1">
      <alignment horizontal="center" vertical="center" shrinkToFit="1"/>
    </xf>
    <xf numFmtId="0" fontId="20" fillId="3" borderId="3" xfId="1" applyFont="1" applyFill="1" applyBorder="1" applyAlignment="1">
      <alignment horizontal="center" vertical="center" shrinkToFit="1"/>
    </xf>
    <xf numFmtId="0" fontId="20" fillId="0" borderId="3" xfId="1" applyFont="1" applyBorder="1" applyAlignment="1">
      <alignment horizontal="center" vertical="center" shrinkToFit="1"/>
    </xf>
    <xf numFmtId="0" fontId="20" fillId="0" borderId="6" xfId="1" applyFont="1" applyBorder="1" applyAlignment="1">
      <alignment horizontal="center" vertical="center" shrinkToFit="1"/>
    </xf>
    <xf numFmtId="0" fontId="22" fillId="0" borderId="41" xfId="1" applyNumberFormat="1" applyFont="1" applyFill="1" applyBorder="1" applyAlignment="1">
      <alignment horizontal="left" vertical="center" shrinkToFit="1"/>
    </xf>
    <xf numFmtId="0" fontId="22" fillId="0" borderId="65" xfId="1" applyNumberFormat="1" applyFont="1" applyFill="1" applyBorder="1" applyAlignment="1">
      <alignment horizontal="left" vertical="center" shrinkToFit="1"/>
    </xf>
    <xf numFmtId="0" fontId="26" fillId="3" borderId="17" xfId="1" applyFont="1" applyFill="1" applyBorder="1" applyAlignment="1">
      <alignment horizontal="center" vertical="center" shrinkToFit="1"/>
    </xf>
    <xf numFmtId="0" fontId="26" fillId="3" borderId="7" xfId="1" applyFont="1" applyFill="1" applyBorder="1" applyAlignment="1">
      <alignment horizontal="center" vertical="center" shrinkToFit="1"/>
    </xf>
    <xf numFmtId="0" fontId="20" fillId="0" borderId="7" xfId="1" applyFont="1" applyFill="1" applyBorder="1" applyAlignment="1">
      <alignment horizontal="left" vertical="center" shrinkToFit="1"/>
    </xf>
    <xf numFmtId="0" fontId="20" fillId="0" borderId="18" xfId="1" applyFont="1" applyFill="1" applyBorder="1" applyAlignment="1">
      <alignment horizontal="left" vertical="center" shrinkToFit="1"/>
    </xf>
    <xf numFmtId="0" fontId="26" fillId="3" borderId="19" xfId="1" applyFont="1" applyFill="1" applyBorder="1" applyAlignment="1">
      <alignment horizontal="center" vertical="center" shrinkToFit="1"/>
    </xf>
    <xf numFmtId="0" fontId="20" fillId="0" borderId="21" xfId="1" applyFont="1" applyFill="1" applyBorder="1" applyAlignment="1">
      <alignment horizontal="left" vertical="center" shrinkToFit="1"/>
    </xf>
    <xf numFmtId="0" fontId="20" fillId="0" borderId="22" xfId="1" applyFont="1" applyFill="1" applyBorder="1" applyAlignment="1">
      <alignment horizontal="left" vertical="center" shrinkToFit="1"/>
    </xf>
    <xf numFmtId="0" fontId="20" fillId="0" borderId="11" xfId="1" applyFont="1" applyFill="1" applyBorder="1" applyAlignment="1">
      <alignment horizontal="left" vertical="center" shrinkToFit="1"/>
    </xf>
    <xf numFmtId="0" fontId="20" fillId="0" borderId="12" xfId="1" applyFont="1" applyFill="1" applyBorder="1" applyAlignment="1">
      <alignment horizontal="left" vertical="center" shrinkToFit="1"/>
    </xf>
    <xf numFmtId="0" fontId="26" fillId="3" borderId="100" xfId="1" applyFont="1" applyFill="1" applyBorder="1" applyAlignment="1">
      <alignment horizontal="center" vertical="center" shrinkToFit="1"/>
    </xf>
    <xf numFmtId="0" fontId="26" fillId="3" borderId="11" xfId="1" applyFont="1" applyFill="1" applyBorder="1" applyAlignment="1">
      <alignment horizontal="center" vertical="center" shrinkToFit="1"/>
    </xf>
    <xf numFmtId="0" fontId="26" fillId="3" borderId="66" xfId="1" applyFont="1" applyFill="1" applyBorder="1" applyAlignment="1">
      <alignment horizontal="center" vertical="center" shrinkToFit="1"/>
    </xf>
    <xf numFmtId="0" fontId="26" fillId="3" borderId="41" xfId="1" applyFont="1" applyFill="1" applyBorder="1" applyAlignment="1">
      <alignment horizontal="center" vertical="center" shrinkToFit="1"/>
    </xf>
    <xf numFmtId="0" fontId="20" fillId="0" borderId="0" xfId="1" applyFont="1" applyFill="1" applyBorder="1" applyAlignment="1">
      <alignment horizontal="center" vertical="center" wrapText="1"/>
    </xf>
    <xf numFmtId="0" fontId="20" fillId="0" borderId="0" xfId="1" applyFont="1" applyFill="1" applyBorder="1" applyAlignment="1">
      <alignment horizontal="center" vertical="center" shrinkToFit="1"/>
    </xf>
    <xf numFmtId="0" fontId="20" fillId="4" borderId="0" xfId="1" applyFont="1" applyFill="1" applyBorder="1" applyAlignment="1">
      <alignment horizontal="center" vertical="center" shrinkToFit="1"/>
    </xf>
    <xf numFmtId="177" fontId="20" fillId="5" borderId="5" xfId="1" applyNumberFormat="1" applyFont="1" applyFill="1" applyBorder="1" applyAlignment="1">
      <alignment horizontal="center" vertical="center" shrinkToFit="1"/>
    </xf>
    <xf numFmtId="177" fontId="20" fillId="5" borderId="3" xfId="1" applyNumberFormat="1" applyFont="1" applyFill="1" applyBorder="1" applyAlignment="1">
      <alignment horizontal="center" vertical="center" shrinkToFit="1"/>
    </xf>
    <xf numFmtId="177" fontId="20" fillId="5" borderId="4" xfId="1" applyNumberFormat="1" applyFont="1" applyFill="1" applyBorder="1" applyAlignment="1">
      <alignment horizontal="center" vertical="center" shrinkToFit="1"/>
    </xf>
    <xf numFmtId="177" fontId="20" fillId="5" borderId="6" xfId="1" applyNumberFormat="1" applyFont="1" applyFill="1" applyBorder="1" applyAlignment="1">
      <alignment horizontal="center" vertical="center" shrinkToFit="1"/>
    </xf>
    <xf numFmtId="0" fontId="20" fillId="4" borderId="9" xfId="1" applyFont="1" applyFill="1" applyBorder="1" applyAlignment="1">
      <alignment horizontal="center" vertical="center"/>
    </xf>
    <xf numFmtId="176" fontId="20" fillId="4" borderId="9" xfId="1" applyNumberFormat="1" applyFont="1" applyFill="1" applyBorder="1" applyAlignment="1">
      <alignment horizontal="center" vertical="center" shrinkToFit="1"/>
    </xf>
    <xf numFmtId="0" fontId="26" fillId="3" borderId="10" xfId="1" applyFont="1" applyFill="1" applyBorder="1" applyAlignment="1">
      <alignment horizontal="center" vertical="center" shrinkToFit="1"/>
    </xf>
    <xf numFmtId="0" fontId="11" fillId="0" borderId="68" xfId="6" applyFont="1" applyBorder="1" applyAlignment="1">
      <alignment horizontal="center" vertical="center"/>
    </xf>
    <xf numFmtId="0" fontId="11" fillId="0" borderId="14" xfId="6" applyFont="1" applyBorder="1" applyAlignment="1">
      <alignment horizontal="center" vertical="center"/>
    </xf>
    <xf numFmtId="0" fontId="11" fillId="0" borderId="16" xfId="6" applyFont="1" applyBorder="1" applyAlignment="1">
      <alignment horizontal="center" vertical="center"/>
    </xf>
    <xf numFmtId="0" fontId="11" fillId="0" borderId="54" xfId="6" applyFont="1" applyBorder="1" applyAlignment="1">
      <alignment horizontal="center" vertical="center"/>
    </xf>
    <xf numFmtId="0" fontId="11" fillId="0" borderId="9" xfId="6" applyFont="1" applyBorder="1" applyAlignment="1">
      <alignment horizontal="center" vertical="center"/>
    </xf>
    <xf numFmtId="0" fontId="11" fillId="0" borderId="49" xfId="6" applyFont="1" applyBorder="1" applyAlignment="1">
      <alignment horizontal="center" vertical="center"/>
    </xf>
    <xf numFmtId="0" fontId="1" fillId="10" borderId="68" xfId="6" applyFill="1" applyBorder="1" applyAlignment="1">
      <alignment horizontal="center" vertical="center"/>
    </xf>
    <xf numFmtId="0" fontId="1" fillId="10" borderId="14" xfId="6" applyFill="1" applyBorder="1" applyAlignment="1">
      <alignment horizontal="center" vertical="center"/>
    </xf>
    <xf numFmtId="0" fontId="1" fillId="10" borderId="16" xfId="6" applyFill="1" applyBorder="1" applyAlignment="1">
      <alignment horizontal="center" vertical="center"/>
    </xf>
    <xf numFmtId="0" fontId="1" fillId="10" borderId="54" xfId="6" applyFill="1" applyBorder="1" applyAlignment="1">
      <alignment horizontal="center" vertical="center"/>
    </xf>
    <xf numFmtId="0" fontId="1" fillId="10" borderId="9" xfId="6" applyFill="1" applyBorder="1" applyAlignment="1">
      <alignment horizontal="center" vertical="center"/>
    </xf>
    <xf numFmtId="0" fontId="1" fillId="10" borderId="49" xfId="6" applyFill="1" applyBorder="1" applyAlignment="1">
      <alignment horizontal="center" vertical="center"/>
    </xf>
    <xf numFmtId="0" fontId="7" fillId="0" borderId="0" xfId="6" applyFont="1" applyBorder="1" applyAlignment="1">
      <alignment horizontal="center" vertical="center" shrinkToFit="1"/>
    </xf>
    <xf numFmtId="0" fontId="7" fillId="10" borderId="7" xfId="6" applyFont="1" applyFill="1" applyBorder="1" applyAlignment="1">
      <alignment horizontal="center" vertical="center" shrinkToFit="1"/>
    </xf>
    <xf numFmtId="0" fontId="5" fillId="0" borderId="0" xfId="6" applyFont="1" applyAlignment="1" applyProtection="1">
      <alignment horizontal="center" vertical="center"/>
    </xf>
    <xf numFmtId="0" fontId="7" fillId="0" borderId="0" xfId="6" applyFont="1" applyBorder="1" applyAlignment="1">
      <alignment horizontal="center" vertical="center"/>
    </xf>
    <xf numFmtId="0" fontId="7" fillId="10" borderId="27" xfId="6" applyFont="1" applyFill="1" applyBorder="1" applyAlignment="1">
      <alignment horizontal="center" vertical="center" shrinkToFit="1"/>
    </xf>
    <xf numFmtId="0" fontId="21" fillId="0" borderId="68" xfId="6" applyFont="1" applyBorder="1" applyAlignment="1">
      <alignment horizontal="center" vertical="center"/>
    </xf>
    <xf numFmtId="0" fontId="21" fillId="0" borderId="14" xfId="6" applyFont="1" applyBorder="1" applyAlignment="1">
      <alignment horizontal="center" vertical="center"/>
    </xf>
    <xf numFmtId="0" fontId="21" fillId="0" borderId="16" xfId="6" applyFont="1" applyBorder="1" applyAlignment="1">
      <alignment horizontal="center" vertical="center"/>
    </xf>
    <xf numFmtId="0" fontId="21" fillId="0" borderId="54" xfId="6" applyFont="1" applyBorder="1" applyAlignment="1">
      <alignment horizontal="center" vertical="center"/>
    </xf>
    <xf numFmtId="0" fontId="21" fillId="0" borderId="9" xfId="6" applyFont="1" applyBorder="1" applyAlignment="1">
      <alignment horizontal="center" vertical="center"/>
    </xf>
    <xf numFmtId="0" fontId="21" fillId="0" borderId="49" xfId="6" applyFont="1" applyBorder="1" applyAlignment="1">
      <alignment horizontal="center" vertical="center"/>
    </xf>
    <xf numFmtId="0" fontId="39" fillId="0" borderId="14" xfId="6" applyFont="1" applyBorder="1" applyAlignment="1">
      <alignment horizontal="center" vertical="center"/>
    </xf>
    <xf numFmtId="0" fontId="39" fillId="0" borderId="9" xfId="6" applyFont="1" applyBorder="1" applyAlignment="1">
      <alignment horizontal="center" vertical="center"/>
    </xf>
    <xf numFmtId="0" fontId="39" fillId="0" borderId="16" xfId="6" applyFont="1" applyBorder="1" applyAlignment="1">
      <alignment horizontal="center" vertical="center"/>
    </xf>
    <xf numFmtId="0" fontId="39" fillId="0" borderId="49" xfId="6" applyFont="1" applyBorder="1" applyAlignment="1">
      <alignment horizontal="center" vertical="center"/>
    </xf>
    <xf numFmtId="0" fontId="20" fillId="3" borderId="59" xfId="1" applyFont="1" applyFill="1" applyBorder="1" applyAlignment="1" applyProtection="1">
      <alignment horizontal="right" vertical="center" shrinkToFit="1"/>
    </xf>
    <xf numFmtId="0" fontId="20" fillId="3" borderId="56" xfId="1" applyFont="1" applyFill="1" applyBorder="1" applyAlignment="1" applyProtection="1">
      <alignment horizontal="right" vertical="center" shrinkToFit="1"/>
    </xf>
    <xf numFmtId="0" fontId="20" fillId="3" borderId="58" xfId="1" applyFont="1" applyFill="1" applyBorder="1" applyAlignment="1" applyProtection="1">
      <alignment horizontal="right" vertical="center" shrinkToFit="1"/>
    </xf>
    <xf numFmtId="176" fontId="42" fillId="5" borderId="57" xfId="1" applyNumberFormat="1" applyFont="1" applyFill="1" applyBorder="1" applyAlignment="1" applyProtection="1">
      <alignment horizontal="right" vertical="center" shrinkToFit="1"/>
    </xf>
    <xf numFmtId="176" fontId="42" fillId="5" borderId="56" xfId="1" applyNumberFormat="1" applyFont="1" applyFill="1" applyBorder="1" applyAlignment="1" applyProtection="1">
      <alignment horizontal="right" vertical="center" shrinkToFit="1"/>
    </xf>
    <xf numFmtId="176" fontId="20" fillId="5" borderId="26" xfId="1" applyNumberFormat="1" applyFont="1" applyFill="1" applyBorder="1" applyAlignment="1" applyProtection="1">
      <alignment horizontal="right" vertical="center" shrinkToFit="1"/>
    </xf>
    <xf numFmtId="176" fontId="20" fillId="5" borderId="27" xfId="1" applyNumberFormat="1" applyFont="1" applyFill="1" applyBorder="1" applyAlignment="1" applyProtection="1">
      <alignment horizontal="right" vertical="center" shrinkToFit="1"/>
    </xf>
    <xf numFmtId="0" fontId="20" fillId="0" borderId="61" xfId="1" applyFont="1" applyFill="1" applyBorder="1" applyAlignment="1" applyProtection="1">
      <alignment horizontal="center" vertical="center" shrinkToFit="1"/>
      <protection locked="0"/>
    </xf>
    <xf numFmtId="0" fontId="20" fillId="0" borderId="26" xfId="1" applyFont="1" applyFill="1" applyBorder="1" applyAlignment="1" applyProtection="1">
      <alignment horizontal="center" vertical="center" shrinkToFit="1"/>
      <protection locked="0"/>
    </xf>
    <xf numFmtId="0" fontId="42" fillId="0" borderId="32" xfId="1" applyFont="1" applyFill="1" applyBorder="1" applyAlignment="1" applyProtection="1">
      <alignment horizontal="center" vertical="center" shrinkToFit="1"/>
      <protection locked="0"/>
    </xf>
    <xf numFmtId="0" fontId="42" fillId="0" borderId="27" xfId="1" applyFont="1" applyFill="1" applyBorder="1" applyAlignment="1" applyProtection="1">
      <alignment horizontal="center" vertical="center" shrinkToFit="1"/>
      <protection locked="0"/>
    </xf>
    <xf numFmtId="0" fontId="42" fillId="0" borderId="28" xfId="1" applyFont="1" applyFill="1" applyBorder="1" applyAlignment="1" applyProtection="1">
      <alignment horizontal="center" vertical="center" shrinkToFit="1"/>
      <protection locked="0"/>
    </xf>
    <xf numFmtId="0" fontId="42" fillId="0" borderId="26" xfId="1" applyFont="1" applyFill="1" applyBorder="1" applyAlignment="1" applyProtection="1">
      <alignment horizontal="left" vertical="center" shrinkToFit="1"/>
      <protection locked="0"/>
    </xf>
    <xf numFmtId="0" fontId="42" fillId="0" borderId="27" xfId="1" applyFont="1" applyFill="1" applyBorder="1" applyAlignment="1" applyProtection="1">
      <alignment horizontal="left" vertical="center" shrinkToFit="1"/>
      <protection locked="0"/>
    </xf>
    <xf numFmtId="0" fontId="42" fillId="0" borderId="28" xfId="1" applyFont="1" applyFill="1" applyBorder="1" applyAlignment="1" applyProtection="1">
      <alignment horizontal="left" vertical="center" shrinkToFit="1"/>
      <protection locked="0"/>
    </xf>
    <xf numFmtId="38" fontId="42" fillId="0" borderId="26" xfId="5" applyFont="1" applyFill="1" applyBorder="1" applyAlignment="1" applyProtection="1">
      <alignment vertical="center" shrinkToFit="1"/>
      <protection locked="0"/>
    </xf>
    <xf numFmtId="38" fontId="42" fillId="0" borderId="27" xfId="5" applyFont="1" applyFill="1" applyBorder="1" applyAlignment="1" applyProtection="1">
      <alignment vertical="center" shrinkToFit="1"/>
      <protection locked="0"/>
    </xf>
    <xf numFmtId="176" fontId="42" fillId="0" borderId="27" xfId="1" applyNumberFormat="1" applyFont="1" applyFill="1" applyBorder="1" applyAlignment="1" applyProtection="1">
      <alignment horizontal="right" vertical="center" shrinkToFit="1"/>
      <protection locked="0"/>
    </xf>
    <xf numFmtId="176" fontId="42" fillId="0" borderId="64" xfId="1" applyNumberFormat="1" applyFont="1" applyFill="1" applyBorder="1" applyAlignment="1" applyProtection="1">
      <alignment horizontal="right" vertical="center" shrinkToFit="1"/>
      <protection locked="0"/>
    </xf>
    <xf numFmtId="176" fontId="42" fillId="0" borderId="46" xfId="1" applyNumberFormat="1" applyFont="1" applyFill="1" applyBorder="1" applyAlignment="1" applyProtection="1">
      <alignment horizontal="center" vertical="center" shrinkToFit="1"/>
      <protection locked="0"/>
    </xf>
    <xf numFmtId="176" fontId="42" fillId="0" borderId="28" xfId="1" applyNumberFormat="1" applyFont="1" applyFill="1" applyBorder="1" applyAlignment="1" applyProtection="1">
      <alignment horizontal="center" vertical="center" shrinkToFit="1"/>
      <protection locked="0"/>
    </xf>
    <xf numFmtId="0" fontId="42" fillId="0" borderId="26" xfId="0" applyFont="1" applyFill="1" applyBorder="1" applyAlignment="1" applyProtection="1">
      <alignment horizontal="center" vertical="center" shrinkToFit="1"/>
      <protection locked="0"/>
    </xf>
    <xf numFmtId="0" fontId="42" fillId="0" borderId="27" xfId="0" applyFont="1" applyFill="1" applyBorder="1" applyAlignment="1" applyProtection="1">
      <alignment horizontal="center" vertical="center" shrinkToFit="1"/>
      <protection locked="0"/>
    </xf>
    <xf numFmtId="0" fontId="42" fillId="0" borderId="28" xfId="0" applyFont="1" applyFill="1" applyBorder="1" applyAlignment="1" applyProtection="1">
      <alignment horizontal="center" vertical="center" shrinkToFit="1"/>
      <protection locked="0"/>
    </xf>
    <xf numFmtId="176" fontId="42" fillId="5" borderId="26" xfId="1" applyNumberFormat="1" applyFont="1" applyFill="1" applyBorder="1" applyAlignment="1" applyProtection="1">
      <alignment horizontal="right" vertical="center" shrinkToFit="1"/>
    </xf>
    <xf numFmtId="176" fontId="42" fillId="5" borderId="27" xfId="1" applyNumberFormat="1" applyFont="1" applyFill="1" applyBorder="1" applyAlignment="1" applyProtection="1">
      <alignment horizontal="right" vertical="center" shrinkToFit="1"/>
    </xf>
    <xf numFmtId="176" fontId="42" fillId="5" borderId="57" xfId="1" applyNumberFormat="1" applyFont="1" applyFill="1" applyBorder="1" applyAlignment="1" applyProtection="1">
      <alignment vertical="center" shrinkToFit="1"/>
    </xf>
    <xf numFmtId="176" fontId="42" fillId="5" borderId="56" xfId="1" applyNumberFormat="1" applyFont="1" applyFill="1" applyBorder="1" applyAlignment="1" applyProtection="1">
      <alignment vertical="center" shrinkToFit="1"/>
    </xf>
    <xf numFmtId="0" fontId="6" fillId="3" borderId="145" xfId="2" applyFont="1" applyFill="1" applyBorder="1" applyAlignment="1">
      <alignment horizontal="center" vertical="center"/>
    </xf>
    <xf numFmtId="0" fontId="6" fillId="3" borderId="144" xfId="2" applyFont="1" applyFill="1" applyBorder="1" applyAlignment="1">
      <alignment horizontal="center" vertical="center"/>
    </xf>
    <xf numFmtId="0" fontId="1" fillId="3" borderId="71" xfId="1" applyFont="1" applyFill="1" applyBorder="1" applyAlignment="1" applyProtection="1">
      <alignment horizontal="center" vertical="center" shrinkToFit="1"/>
    </xf>
    <xf numFmtId="0" fontId="1" fillId="3" borderId="41" xfId="1" applyFont="1" applyFill="1" applyBorder="1" applyAlignment="1" applyProtection="1">
      <alignment horizontal="center" vertical="center" shrinkToFit="1"/>
    </xf>
    <xf numFmtId="0" fontId="1" fillId="3" borderId="67" xfId="1" applyFont="1" applyFill="1" applyBorder="1" applyAlignment="1" applyProtection="1">
      <alignment horizontal="center" vertical="center" shrinkToFit="1"/>
    </xf>
    <xf numFmtId="0" fontId="1" fillId="3" borderId="66" xfId="1" applyFont="1" applyFill="1" applyBorder="1" applyAlignment="1" applyProtection="1">
      <alignment horizontal="center" vertical="center" shrinkToFit="1"/>
    </xf>
    <xf numFmtId="0" fontId="1" fillId="3" borderId="146" xfId="1" applyFont="1" applyFill="1" applyBorder="1" applyAlignment="1" applyProtection="1">
      <alignment horizontal="center" vertical="center" shrinkToFit="1"/>
    </xf>
    <xf numFmtId="0" fontId="7" fillId="3" borderId="66" xfId="0" applyFont="1" applyFill="1" applyBorder="1" applyAlignment="1">
      <alignment horizontal="center" vertical="center" shrinkToFit="1"/>
    </xf>
    <xf numFmtId="0" fontId="7" fillId="3" borderId="41" xfId="0" applyFont="1" applyFill="1" applyBorder="1" applyAlignment="1">
      <alignment horizontal="center" vertical="center" shrinkToFit="1"/>
    </xf>
    <xf numFmtId="0" fontId="7" fillId="3" borderId="67" xfId="0" applyFont="1" applyFill="1" applyBorder="1" applyAlignment="1">
      <alignment horizontal="center" vertical="center" shrinkToFit="1"/>
    </xf>
    <xf numFmtId="0" fontId="1" fillId="3" borderId="65" xfId="1" applyFont="1" applyFill="1" applyBorder="1" applyAlignment="1" applyProtection="1">
      <alignment horizontal="center" vertical="center" shrinkToFit="1"/>
    </xf>
    <xf numFmtId="0" fontId="7" fillId="0" borderId="26" xfId="2" applyFont="1" applyFill="1" applyBorder="1" applyAlignment="1" applyProtection="1">
      <alignment horizontal="center" vertical="center" shrinkToFit="1"/>
      <protection locked="0"/>
    </xf>
    <xf numFmtId="0" fontId="7" fillId="0" borderId="27" xfId="2" applyFont="1" applyFill="1" applyBorder="1" applyAlignment="1" applyProtection="1">
      <alignment horizontal="center" vertical="center" shrinkToFit="1"/>
      <protection locked="0"/>
    </xf>
    <xf numFmtId="0" fontId="7" fillId="0" borderId="29" xfId="2" applyFont="1" applyFill="1" applyBorder="1" applyAlignment="1" applyProtection="1">
      <alignment horizontal="center" vertical="center" shrinkToFit="1"/>
      <protection locked="0"/>
    </xf>
    <xf numFmtId="0" fontId="7" fillId="0" borderId="61" xfId="2" applyFont="1" applyFill="1" applyBorder="1" applyAlignment="1" applyProtection="1">
      <alignment horizontal="center" vertical="center" shrinkToFit="1"/>
      <protection locked="0"/>
    </xf>
    <xf numFmtId="0" fontId="7" fillId="0" borderId="60" xfId="2" applyFont="1" applyFill="1" applyBorder="1" applyAlignment="1" applyProtection="1">
      <alignment horizontal="center" vertical="center" shrinkToFit="1"/>
      <protection locked="0"/>
    </xf>
    <xf numFmtId="0" fontId="7" fillId="0" borderId="70" xfId="2" applyFont="1" applyFill="1" applyBorder="1" applyAlignment="1" applyProtection="1">
      <alignment horizontal="center" vertical="center" shrinkToFit="1"/>
      <protection locked="0"/>
    </xf>
    <xf numFmtId="0" fontId="7" fillId="0" borderId="50" xfId="2" applyFont="1" applyFill="1" applyBorder="1" applyAlignment="1" applyProtection="1">
      <alignment horizontal="center" vertical="center" shrinkToFit="1"/>
      <protection locked="0"/>
    </xf>
    <xf numFmtId="0" fontId="7" fillId="0" borderId="143" xfId="2" applyFont="1" applyFill="1" applyBorder="1" applyAlignment="1" applyProtection="1">
      <alignment horizontal="center" vertical="center" shrinkToFit="1"/>
      <protection locked="0"/>
    </xf>
    <xf numFmtId="182" fontId="42" fillId="5" borderId="26" xfId="1" applyNumberFormat="1" applyFont="1" applyFill="1" applyBorder="1" applyAlignment="1" applyProtection="1">
      <alignment vertical="center" shrinkToFit="1"/>
      <protection locked="0"/>
    </xf>
    <xf numFmtId="0" fontId="42" fillId="5" borderId="27" xfId="1" applyNumberFormat="1" applyFont="1" applyFill="1" applyBorder="1" applyAlignment="1" applyProtection="1">
      <alignment vertical="center" shrinkToFit="1"/>
      <protection locked="0"/>
    </xf>
    <xf numFmtId="0" fontId="42" fillId="5" borderId="28" xfId="1" applyNumberFormat="1" applyFont="1" applyFill="1" applyBorder="1" applyAlignment="1" applyProtection="1">
      <alignment vertical="center" shrinkToFit="1"/>
      <protection locked="0"/>
    </xf>
    <xf numFmtId="176" fontId="42" fillId="0" borderId="26" xfId="1" applyNumberFormat="1" applyFont="1" applyFill="1" applyBorder="1" applyAlignment="1" applyProtection="1">
      <alignment vertical="center" shrinkToFit="1"/>
      <protection locked="0"/>
    </xf>
    <xf numFmtId="176" fontId="42" fillId="0" borderId="27" xfId="1" applyNumberFormat="1" applyFont="1" applyFill="1" applyBorder="1" applyAlignment="1" applyProtection="1">
      <alignment vertical="center" shrinkToFit="1"/>
      <protection locked="0"/>
    </xf>
    <xf numFmtId="176" fontId="42" fillId="0" borderId="26" xfId="1" applyNumberFormat="1" applyFont="1" applyFill="1" applyBorder="1" applyAlignment="1" applyProtection="1">
      <alignment horizontal="right" vertical="center" shrinkToFit="1"/>
      <protection locked="0"/>
    </xf>
    <xf numFmtId="0" fontId="42" fillId="0" borderId="50" xfId="2" applyFont="1" applyFill="1" applyBorder="1" applyAlignment="1" applyProtection="1">
      <alignment horizontal="left" vertical="center" shrinkToFit="1"/>
      <protection locked="0"/>
    </xf>
    <xf numFmtId="0" fontId="42" fillId="0" borderId="143" xfId="2" applyFont="1" applyFill="1" applyBorder="1" applyAlignment="1" applyProtection="1">
      <alignment horizontal="left" vertical="center" shrinkToFit="1"/>
      <protection locked="0"/>
    </xf>
    <xf numFmtId="0" fontId="1" fillId="11" borderId="32" xfId="1" applyFont="1" applyFill="1" applyBorder="1" applyAlignment="1" applyProtection="1">
      <alignment horizontal="center" vertical="center" shrinkToFit="1"/>
    </xf>
    <xf numFmtId="0" fontId="1" fillId="11" borderId="27" xfId="1" applyFont="1" applyFill="1" applyBorder="1" applyAlignment="1" applyProtection="1">
      <alignment horizontal="center" vertical="center" shrinkToFit="1"/>
    </xf>
    <xf numFmtId="0" fontId="1" fillId="11" borderId="28" xfId="1" applyFont="1" applyFill="1" applyBorder="1" applyAlignment="1" applyProtection="1">
      <alignment horizontal="center" vertical="center" shrinkToFit="1"/>
    </xf>
    <xf numFmtId="0" fontId="1" fillId="11" borderId="23" xfId="1" applyFont="1" applyFill="1" applyBorder="1" applyAlignment="1" applyProtection="1">
      <alignment horizontal="center" vertical="center" textRotation="255" wrapText="1" shrinkToFit="1"/>
    </xf>
    <xf numFmtId="0" fontId="1" fillId="11" borderId="25" xfId="1" applyFont="1" applyFill="1" applyBorder="1" applyAlignment="1" applyProtection="1">
      <alignment horizontal="center" vertical="center" textRotation="255" wrapText="1" shrinkToFit="1"/>
    </xf>
    <xf numFmtId="0" fontId="1" fillId="11" borderId="30" xfId="1" applyFont="1" applyFill="1" applyBorder="1" applyAlignment="1" applyProtection="1">
      <alignment horizontal="center" vertical="center" textRotation="255" wrapText="1" shrinkToFit="1"/>
    </xf>
    <xf numFmtId="0" fontId="1" fillId="11" borderId="31" xfId="1" applyFont="1" applyFill="1" applyBorder="1" applyAlignment="1" applyProtection="1">
      <alignment horizontal="center" vertical="center" textRotation="255" wrapText="1" shrinkToFit="1"/>
    </xf>
    <xf numFmtId="0" fontId="1" fillId="11" borderId="123" xfId="1" applyFont="1" applyFill="1" applyBorder="1" applyAlignment="1" applyProtection="1">
      <alignment horizontal="center" vertical="center" textRotation="255" wrapText="1" shrinkToFit="1"/>
    </xf>
    <xf numFmtId="0" fontId="1" fillId="11" borderId="63" xfId="1" applyFont="1" applyFill="1" applyBorder="1" applyAlignment="1" applyProtection="1">
      <alignment horizontal="center" vertical="center" textRotation="255" wrapText="1" shrinkToFit="1"/>
    </xf>
    <xf numFmtId="0" fontId="7" fillId="3" borderId="59" xfId="2" applyFont="1" applyFill="1" applyBorder="1" applyAlignment="1">
      <alignment horizontal="right" vertical="center"/>
    </xf>
    <xf numFmtId="0" fontId="7" fillId="3" borderId="56" xfId="2" applyFont="1" applyFill="1" applyBorder="1" applyAlignment="1">
      <alignment horizontal="right" vertical="center"/>
    </xf>
    <xf numFmtId="0" fontId="7" fillId="3" borderId="58" xfId="2" applyFont="1" applyFill="1" applyBorder="1" applyAlignment="1">
      <alignment horizontal="right" vertical="center"/>
    </xf>
    <xf numFmtId="176" fontId="42" fillId="5" borderId="58" xfId="1" applyNumberFormat="1" applyFont="1" applyFill="1" applyBorder="1" applyAlignment="1" applyProtection="1">
      <alignment horizontal="right" vertical="center" shrinkToFit="1"/>
    </xf>
    <xf numFmtId="0" fontId="49" fillId="4" borderId="0" xfId="0" applyFont="1" applyFill="1" applyBorder="1" applyAlignment="1">
      <alignment wrapText="1"/>
    </xf>
    <xf numFmtId="0" fontId="49" fillId="4" borderId="0" xfId="0" applyFont="1" applyFill="1" applyBorder="1" applyAlignment="1"/>
    <xf numFmtId="0" fontId="5" fillId="3" borderId="137" xfId="0" applyFont="1" applyFill="1" applyBorder="1" applyAlignment="1">
      <alignment horizontal="center" vertical="center" wrapText="1" shrinkToFit="1"/>
    </xf>
    <xf numFmtId="0" fontId="5" fillId="3" borderId="142" xfId="0" applyFont="1" applyFill="1" applyBorder="1" applyAlignment="1">
      <alignment horizontal="center" vertical="center" wrapText="1" shrinkToFit="1"/>
    </xf>
    <xf numFmtId="181" fontId="42" fillId="0" borderId="32" xfId="1" applyNumberFormat="1" applyFont="1" applyFill="1" applyBorder="1" applyAlignment="1" applyProtection="1">
      <alignment horizontal="center" vertical="center" shrinkToFit="1"/>
      <protection locked="0"/>
    </xf>
    <xf numFmtId="181" fontId="42" fillId="0" borderId="27" xfId="1" applyNumberFormat="1" applyFont="1" applyFill="1" applyBorder="1" applyAlignment="1" applyProtection="1">
      <alignment horizontal="center" vertical="center" shrinkToFit="1"/>
      <protection locked="0"/>
    </xf>
    <xf numFmtId="49" fontId="42" fillId="0" borderId="28" xfId="0" applyNumberFormat="1" applyFont="1" applyFill="1" applyBorder="1" applyAlignment="1" applyProtection="1">
      <alignment horizontal="left" vertical="center" shrinkToFit="1"/>
      <protection locked="0"/>
    </xf>
    <xf numFmtId="49" fontId="42" fillId="0" borderId="50" xfId="0" applyNumberFormat="1" applyFont="1" applyFill="1" applyBorder="1" applyAlignment="1" applyProtection="1">
      <alignment horizontal="left" vertical="center" shrinkToFit="1"/>
      <protection locked="0"/>
    </xf>
    <xf numFmtId="182" fontId="42" fillId="0" borderId="50" xfId="0" applyNumberFormat="1" applyFont="1" applyFill="1" applyBorder="1" applyAlignment="1" applyProtection="1">
      <alignment horizontal="center" vertical="center" shrinkToFit="1"/>
      <protection locked="0"/>
    </xf>
    <xf numFmtId="182" fontId="42" fillId="5" borderId="26" xfId="0" applyNumberFormat="1" applyFont="1" applyFill="1" applyBorder="1" applyAlignment="1" applyProtection="1">
      <alignment horizontal="right" vertical="center" shrinkToFit="1"/>
      <protection locked="0"/>
    </xf>
    <xf numFmtId="182" fontId="42" fillId="5" borderId="28" xfId="0" applyNumberFormat="1" applyFont="1" applyFill="1" applyBorder="1" applyAlignment="1" applyProtection="1">
      <alignment horizontal="right" vertical="center" shrinkToFit="1"/>
      <protection locked="0"/>
    </xf>
    <xf numFmtId="0" fontId="42" fillId="5" borderId="27" xfId="0" applyFont="1" applyFill="1" applyBorder="1" applyAlignment="1" applyProtection="1">
      <alignment horizontal="right" vertical="center" shrinkToFit="1"/>
      <protection locked="0"/>
    </xf>
    <xf numFmtId="0" fontId="42" fillId="5" borderId="28" xfId="0" applyFont="1" applyFill="1" applyBorder="1" applyAlignment="1" applyProtection="1">
      <alignment horizontal="right" vertical="center" shrinkToFit="1"/>
      <protection locked="0"/>
    </xf>
    <xf numFmtId="0" fontId="42" fillId="0" borderId="29" xfId="0" applyFont="1" applyFill="1" applyBorder="1" applyAlignment="1" applyProtection="1">
      <alignment horizontal="center" vertical="center" shrinkToFit="1"/>
      <protection locked="0"/>
    </xf>
    <xf numFmtId="182" fontId="42" fillId="0" borderId="26" xfId="0" applyNumberFormat="1" applyFont="1" applyFill="1" applyBorder="1" applyAlignment="1" applyProtection="1">
      <alignment horizontal="center" vertical="center" shrinkToFit="1"/>
      <protection locked="0"/>
    </xf>
    <xf numFmtId="182" fontId="42" fillId="0" borderId="28" xfId="0" applyNumberFormat="1" applyFont="1" applyFill="1" applyBorder="1" applyAlignment="1" applyProtection="1">
      <alignment horizontal="center" vertical="center" shrinkToFit="1"/>
      <protection locked="0"/>
    </xf>
    <xf numFmtId="0" fontId="16" fillId="3" borderId="138" xfId="2" applyFont="1" applyFill="1" applyBorder="1" applyAlignment="1">
      <alignment horizontal="center" vertical="center" wrapText="1"/>
    </xf>
    <xf numFmtId="0" fontId="16" fillId="3" borderId="139" xfId="2" applyFont="1" applyFill="1" applyBorder="1" applyAlignment="1">
      <alignment horizontal="center" vertical="center"/>
    </xf>
    <xf numFmtId="0" fontId="16" fillId="3" borderId="140" xfId="2" applyFont="1" applyFill="1" applyBorder="1" applyAlignment="1">
      <alignment horizontal="center" vertical="center"/>
    </xf>
    <xf numFmtId="0" fontId="42" fillId="0" borderId="19" xfId="0" applyFont="1" applyFill="1" applyBorder="1" applyAlignment="1" applyProtection="1">
      <alignment horizontal="center" vertical="center" shrinkToFit="1"/>
      <protection locked="0"/>
    </xf>
    <xf numFmtId="0" fontId="42" fillId="0" borderId="7" xfId="0" applyFont="1" applyFill="1" applyBorder="1" applyAlignment="1" applyProtection="1">
      <alignment horizontal="center" vertical="center" shrinkToFit="1"/>
      <protection locked="0"/>
    </xf>
    <xf numFmtId="0" fontId="42" fillId="0" borderId="18" xfId="0" applyFont="1" applyFill="1" applyBorder="1" applyAlignment="1" applyProtection="1">
      <alignment horizontal="center" vertical="center" shrinkToFit="1"/>
      <protection locked="0"/>
    </xf>
    <xf numFmtId="0" fontId="42" fillId="0" borderId="37" xfId="0" applyFont="1" applyFill="1" applyBorder="1" applyAlignment="1" applyProtection="1">
      <alignment horizontal="center" vertical="center" shrinkToFit="1"/>
      <protection locked="0"/>
    </xf>
    <xf numFmtId="0" fontId="42" fillId="0" borderId="8" xfId="0" applyFont="1" applyFill="1" applyBorder="1" applyAlignment="1" applyProtection="1">
      <alignment horizontal="center" vertical="center" shrinkToFit="1"/>
      <protection locked="0"/>
    </xf>
    <xf numFmtId="0" fontId="42" fillId="0" borderId="38" xfId="0" applyFont="1" applyFill="1" applyBorder="1" applyAlignment="1" applyProtection="1">
      <alignment horizontal="center" vertical="center" shrinkToFit="1"/>
      <protection locked="0"/>
    </xf>
    <xf numFmtId="181" fontId="42" fillId="0" borderId="35" xfId="1" applyNumberFormat="1" applyFont="1" applyFill="1" applyBorder="1" applyAlignment="1" applyProtection="1">
      <alignment horizontal="center" vertical="center" shrinkToFit="1"/>
      <protection locked="0"/>
    </xf>
    <xf numFmtId="181" fontId="42" fillId="0" borderId="8" xfId="1" applyNumberFormat="1" applyFont="1" applyFill="1" applyBorder="1" applyAlignment="1" applyProtection="1">
      <alignment horizontal="center" vertical="center" shrinkToFit="1"/>
      <protection locked="0"/>
    </xf>
    <xf numFmtId="0" fontId="16" fillId="3" borderId="136" xfId="2" applyFont="1" applyFill="1" applyBorder="1" applyAlignment="1">
      <alignment horizontal="center" vertical="center"/>
    </xf>
    <xf numFmtId="0" fontId="16" fillId="3" borderId="137" xfId="2" applyFont="1" applyFill="1" applyBorder="1" applyAlignment="1">
      <alignment horizontal="center" vertical="center"/>
    </xf>
    <xf numFmtId="0" fontId="16" fillId="3" borderId="67" xfId="0" applyFont="1" applyFill="1" applyBorder="1" applyAlignment="1">
      <alignment horizontal="center" vertical="center" wrapText="1"/>
    </xf>
    <xf numFmtId="0" fontId="16" fillId="3" borderId="137" xfId="0" applyFont="1" applyFill="1" applyBorder="1" applyAlignment="1">
      <alignment horizontal="center" vertical="center" wrapText="1"/>
    </xf>
    <xf numFmtId="0" fontId="16" fillId="3" borderId="47" xfId="2" applyFont="1" applyFill="1" applyBorder="1" applyAlignment="1">
      <alignment horizontal="center" vertical="center"/>
    </xf>
    <xf numFmtId="0" fontId="16" fillId="3" borderId="52" xfId="2" applyFont="1" applyFill="1" applyBorder="1" applyAlignment="1">
      <alignment horizontal="center" vertical="center"/>
    </xf>
    <xf numFmtId="49" fontId="42" fillId="0" borderId="37" xfId="0" applyNumberFormat="1" applyFont="1" applyFill="1" applyBorder="1" applyAlignment="1" applyProtection="1">
      <alignment horizontal="left" vertical="center" shrinkToFit="1"/>
      <protection locked="0"/>
    </xf>
    <xf numFmtId="182" fontId="42" fillId="0" borderId="52" xfId="0" applyNumberFormat="1" applyFont="1" applyFill="1" applyBorder="1" applyAlignment="1" applyProtection="1">
      <alignment horizontal="center" vertical="center" shrinkToFit="1"/>
      <protection locked="0"/>
    </xf>
    <xf numFmtId="182" fontId="42" fillId="5" borderId="52" xfId="0" applyNumberFormat="1" applyFont="1" applyFill="1" applyBorder="1" applyAlignment="1" applyProtection="1">
      <alignment horizontal="right" vertical="center" shrinkToFit="1"/>
      <protection locked="0"/>
    </xf>
    <xf numFmtId="182" fontId="42" fillId="5" borderId="37" xfId="0" applyNumberFormat="1" applyFont="1" applyFill="1" applyBorder="1" applyAlignment="1" applyProtection="1">
      <alignment horizontal="right" vertical="center" shrinkToFit="1"/>
      <protection locked="0"/>
    </xf>
    <xf numFmtId="0" fontId="42" fillId="5" borderId="8" xfId="0" applyFont="1" applyFill="1" applyBorder="1" applyAlignment="1" applyProtection="1">
      <alignment horizontal="right" vertical="center" shrinkToFit="1"/>
      <protection locked="0"/>
    </xf>
    <xf numFmtId="0" fontId="42" fillId="5" borderId="36" xfId="0" applyFont="1" applyFill="1" applyBorder="1" applyAlignment="1" applyProtection="1">
      <alignment horizontal="right" vertical="center" shrinkToFit="1"/>
      <protection locked="0"/>
    </xf>
    <xf numFmtId="0" fontId="42" fillId="0" borderId="36" xfId="0" applyFont="1" applyFill="1" applyBorder="1" applyAlignment="1" applyProtection="1">
      <alignment horizontal="center" vertical="center" shrinkToFit="1"/>
      <protection locked="0"/>
    </xf>
    <xf numFmtId="0" fontId="36" fillId="4" borderId="9" xfId="0" applyFont="1" applyFill="1" applyBorder="1" applyAlignment="1">
      <alignment horizontal="right" vertical="center" wrapText="1"/>
    </xf>
    <xf numFmtId="0" fontId="16" fillId="3" borderId="66"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66" xfId="0" applyFont="1" applyFill="1" applyBorder="1" applyAlignment="1">
      <alignment horizontal="center" vertical="center"/>
    </xf>
    <xf numFmtId="0" fontId="16" fillId="3" borderId="41" xfId="0" applyFont="1" applyFill="1" applyBorder="1" applyAlignment="1">
      <alignment horizontal="center" vertical="center"/>
    </xf>
    <xf numFmtId="0" fontId="16" fillId="3" borderId="67" xfId="0" applyFont="1" applyFill="1" applyBorder="1" applyAlignment="1">
      <alignment horizontal="center" vertical="center"/>
    </xf>
    <xf numFmtId="0" fontId="16" fillId="3" borderId="65" xfId="0" applyFont="1" applyFill="1" applyBorder="1" applyAlignment="1">
      <alignment horizontal="center" vertical="center"/>
    </xf>
    <xf numFmtId="0" fontId="12" fillId="3" borderId="71" xfId="0" applyFont="1" applyFill="1" applyBorder="1" applyAlignment="1">
      <alignment horizontal="center" vertical="center" wrapText="1"/>
    </xf>
    <xf numFmtId="0" fontId="12" fillId="3" borderId="41" xfId="0" applyFont="1" applyFill="1" applyBorder="1" applyAlignment="1">
      <alignment horizontal="center" vertical="center" wrapText="1"/>
    </xf>
    <xf numFmtId="0" fontId="12" fillId="3" borderId="65" xfId="0" applyFont="1" applyFill="1" applyBorder="1" applyAlignment="1">
      <alignment horizontal="center" vertical="center" wrapText="1"/>
    </xf>
    <xf numFmtId="0" fontId="16" fillId="4" borderId="119" xfId="0" applyFont="1" applyFill="1" applyBorder="1" applyAlignment="1">
      <alignment horizontal="center" vertical="center" shrinkToFit="1"/>
    </xf>
    <xf numFmtId="0" fontId="16" fillId="4" borderId="120" xfId="0" applyFont="1" applyFill="1" applyBorder="1" applyAlignment="1">
      <alignment horizontal="center" vertical="center" shrinkToFit="1"/>
    </xf>
    <xf numFmtId="176" fontId="42" fillId="5" borderId="121" xfId="0" applyNumberFormat="1" applyFont="1" applyFill="1" applyBorder="1" applyAlignment="1" applyProtection="1">
      <alignment horizontal="right" vertical="center" shrinkToFit="1"/>
      <protection locked="0"/>
    </xf>
    <xf numFmtId="176" fontId="42" fillId="5" borderId="119" xfId="0" applyNumberFormat="1" applyFont="1" applyFill="1" applyBorder="1" applyAlignment="1" applyProtection="1">
      <alignment horizontal="right" vertical="center" shrinkToFit="1"/>
      <protection locked="0"/>
    </xf>
    <xf numFmtId="176" fontId="42" fillId="5" borderId="119" xfId="0" applyNumberFormat="1" applyFont="1" applyFill="1" applyBorder="1" applyAlignment="1" applyProtection="1">
      <alignment horizontal="right" vertical="center" shrinkToFit="1"/>
    </xf>
    <xf numFmtId="176" fontId="42" fillId="5" borderId="121" xfId="0" applyNumberFormat="1" applyFont="1" applyFill="1" applyBorder="1" applyAlignment="1" applyProtection="1">
      <alignment horizontal="right" vertical="center" shrinkToFit="1"/>
    </xf>
    <xf numFmtId="0" fontId="16" fillId="3" borderId="59" xfId="0" applyFont="1" applyFill="1" applyBorder="1" applyAlignment="1">
      <alignment horizontal="center" vertical="center" shrinkToFit="1"/>
    </xf>
    <xf numFmtId="0" fontId="16" fillId="3" borderId="56" xfId="0" applyFont="1" applyFill="1" applyBorder="1" applyAlignment="1">
      <alignment horizontal="center" vertical="center" shrinkToFit="1"/>
    </xf>
    <xf numFmtId="0" fontId="16" fillId="3" borderId="58" xfId="0" applyFont="1" applyFill="1" applyBorder="1" applyAlignment="1">
      <alignment horizontal="center" vertical="center" shrinkToFit="1"/>
    </xf>
    <xf numFmtId="176" fontId="42" fillId="5" borderId="57" xfId="0" applyNumberFormat="1" applyFont="1" applyFill="1" applyBorder="1" applyAlignment="1" applyProtection="1">
      <alignment horizontal="right" vertical="center" shrinkToFit="1"/>
      <protection locked="0"/>
    </xf>
    <xf numFmtId="176" fontId="42" fillId="5" borderId="56" xfId="0" applyNumberFormat="1" applyFont="1" applyFill="1" applyBorder="1" applyAlignment="1" applyProtection="1">
      <alignment horizontal="right" vertical="center" shrinkToFit="1"/>
      <protection locked="0"/>
    </xf>
    <xf numFmtId="176" fontId="42" fillId="5" borderId="57" xfId="0" applyNumberFormat="1" applyFont="1" applyFill="1" applyBorder="1" applyAlignment="1" applyProtection="1">
      <alignment horizontal="right" vertical="center" shrinkToFit="1"/>
    </xf>
    <xf numFmtId="176" fontId="42" fillId="5" borderId="56" xfId="0" applyNumberFormat="1" applyFont="1" applyFill="1" applyBorder="1" applyAlignment="1" applyProtection="1">
      <alignment horizontal="right" vertical="center" shrinkToFit="1"/>
    </xf>
    <xf numFmtId="0" fontId="16" fillId="4" borderId="114" xfId="0" applyFont="1" applyFill="1" applyBorder="1" applyAlignment="1">
      <alignment horizontal="center" vertical="center" shrinkToFit="1"/>
    </xf>
    <xf numFmtId="0" fontId="16" fillId="4" borderId="115" xfId="0" applyFont="1" applyFill="1" applyBorder="1" applyAlignment="1">
      <alignment horizontal="center" vertical="center" shrinkToFit="1"/>
    </xf>
    <xf numFmtId="176" fontId="42" fillId="5" borderId="116" xfId="0" applyNumberFormat="1" applyFont="1" applyFill="1" applyBorder="1" applyAlignment="1" applyProtection="1">
      <alignment horizontal="right" vertical="center" shrinkToFit="1"/>
      <protection locked="0"/>
    </xf>
    <xf numFmtId="176" fontId="42" fillId="5" borderId="114" xfId="0" applyNumberFormat="1" applyFont="1" applyFill="1" applyBorder="1" applyAlignment="1" applyProtection="1">
      <alignment horizontal="right" vertical="center" shrinkToFit="1"/>
      <protection locked="0"/>
    </xf>
    <xf numFmtId="176" fontId="42" fillId="5" borderId="114" xfId="0" applyNumberFormat="1" applyFont="1" applyFill="1" applyBorder="1" applyAlignment="1" applyProtection="1">
      <alignment horizontal="right" vertical="center" shrinkToFit="1"/>
    </xf>
    <xf numFmtId="176" fontId="42" fillId="5" borderId="116" xfId="0" applyNumberFormat="1" applyFont="1" applyFill="1" applyBorder="1" applyAlignment="1" applyProtection="1">
      <alignment horizontal="right" vertical="center" shrinkToFit="1"/>
    </xf>
    <xf numFmtId="0" fontId="30" fillId="4" borderId="71" xfId="0" applyFont="1" applyFill="1" applyBorder="1" applyAlignment="1">
      <alignment horizontal="left" vertical="center"/>
    </xf>
    <xf numFmtId="0" fontId="30" fillId="4" borderId="41" xfId="0" applyFont="1" applyFill="1" applyBorder="1" applyAlignment="1">
      <alignment horizontal="left" vertical="center"/>
    </xf>
    <xf numFmtId="0" fontId="37" fillId="4" borderId="41" xfId="0" applyFont="1" applyFill="1" applyBorder="1">
      <alignment vertical="center"/>
    </xf>
    <xf numFmtId="0" fontId="37" fillId="4" borderId="65" xfId="0" applyFont="1" applyFill="1" applyBorder="1">
      <alignment vertical="center"/>
    </xf>
    <xf numFmtId="0" fontId="7" fillId="3" borderId="111" xfId="0" applyFont="1" applyFill="1" applyBorder="1" applyAlignment="1">
      <alignment horizontal="center" vertical="center" shrinkToFit="1"/>
    </xf>
    <xf numFmtId="0" fontId="7" fillId="3" borderId="44" xfId="0" applyFont="1" applyFill="1" applyBorder="1" applyAlignment="1">
      <alignment horizontal="center" vertical="center" shrinkToFit="1"/>
    </xf>
    <xf numFmtId="0" fontId="7" fillId="3" borderId="112" xfId="0" applyFont="1" applyFill="1" applyBorder="1" applyAlignment="1">
      <alignment horizontal="center" vertical="center" shrinkToFit="1"/>
    </xf>
    <xf numFmtId="0" fontId="7" fillId="3" borderId="43" xfId="0" applyFont="1" applyFill="1" applyBorder="1" applyAlignment="1">
      <alignment horizontal="center" vertical="center" shrinkToFit="1"/>
    </xf>
    <xf numFmtId="0" fontId="7" fillId="3" borderId="45" xfId="0" applyFont="1" applyFill="1" applyBorder="1" applyAlignment="1">
      <alignment horizontal="center" vertical="center" shrinkToFit="1"/>
    </xf>
    <xf numFmtId="177" fontId="42" fillId="0" borderId="48" xfId="1" applyNumberFormat="1" applyFont="1" applyFill="1" applyBorder="1" applyAlignment="1">
      <alignment horizontal="center" vertical="center" shrinkToFit="1"/>
    </xf>
    <xf numFmtId="177" fontId="42" fillId="0" borderId="9" xfId="1" applyNumberFormat="1" applyFont="1" applyFill="1" applyBorder="1" applyAlignment="1">
      <alignment horizontal="center" vertical="center" shrinkToFit="1"/>
    </xf>
    <xf numFmtId="177" fontId="42" fillId="0" borderId="55" xfId="1" applyNumberFormat="1" applyFont="1" applyFill="1" applyBorder="1" applyAlignment="1">
      <alignment horizontal="center" vertical="center" shrinkToFit="1"/>
    </xf>
    <xf numFmtId="177" fontId="42" fillId="0" borderId="49" xfId="1" applyNumberFormat="1" applyFont="1" applyFill="1" applyBorder="1" applyAlignment="1">
      <alignment horizontal="center" vertical="center" shrinkToFit="1"/>
    </xf>
    <xf numFmtId="0" fontId="20" fillId="2" borderId="27" xfId="1" applyFont="1" applyFill="1" applyBorder="1" applyAlignment="1">
      <alignment horizontal="center" vertical="center"/>
    </xf>
    <xf numFmtId="0" fontId="42" fillId="0" borderId="27" xfId="1" applyFont="1" applyFill="1" applyBorder="1" applyAlignment="1">
      <alignment vertical="center" shrinkToFit="1"/>
    </xf>
    <xf numFmtId="0" fontId="33" fillId="3" borderId="0" xfId="0" applyFont="1" applyFill="1" applyAlignment="1" applyProtection="1">
      <alignment horizontal="center" vertical="center"/>
    </xf>
    <xf numFmtId="0" fontId="33" fillId="4" borderId="0" xfId="0" applyFont="1" applyFill="1" applyAlignment="1">
      <alignment horizontal="center" vertical="center"/>
    </xf>
    <xf numFmtId="0" fontId="10" fillId="4" borderId="0" xfId="0" applyFont="1" applyFill="1" applyAlignment="1">
      <alignment horizontal="center" vertical="center"/>
    </xf>
    <xf numFmtId="0" fontId="1" fillId="3" borderId="68" xfId="1" applyFont="1" applyFill="1" applyBorder="1" applyAlignment="1">
      <alignment horizontal="center" vertical="center"/>
    </xf>
    <xf numFmtId="0" fontId="1" fillId="3" borderId="14"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54" xfId="1" applyFont="1" applyFill="1" applyBorder="1" applyAlignment="1">
      <alignment horizontal="center" vertical="center"/>
    </xf>
    <xf numFmtId="0" fontId="1" fillId="3" borderId="9" xfId="1" applyFont="1" applyFill="1" applyBorder="1" applyAlignment="1">
      <alignment horizontal="center" vertical="center"/>
    </xf>
    <xf numFmtId="0" fontId="1" fillId="3" borderId="55" xfId="1" applyFont="1" applyFill="1" applyBorder="1" applyAlignment="1">
      <alignment horizontal="center" vertical="center"/>
    </xf>
    <xf numFmtId="0" fontId="1" fillId="2" borderId="13" xfId="1" applyFont="1" applyFill="1" applyBorder="1" applyAlignment="1">
      <alignment horizontal="center" vertical="center"/>
    </xf>
    <xf numFmtId="0" fontId="1" fillId="2" borderId="14" xfId="1" applyFont="1" applyFill="1" applyBorder="1" applyAlignment="1">
      <alignment horizontal="center" vertical="center"/>
    </xf>
    <xf numFmtId="0" fontId="1" fillId="2" borderId="15" xfId="1" applyFont="1" applyFill="1" applyBorder="1" applyAlignment="1">
      <alignment horizontal="center" vertical="center"/>
    </xf>
    <xf numFmtId="0" fontId="1" fillId="2" borderId="16" xfId="1" applyFont="1" applyFill="1" applyBorder="1" applyAlignment="1">
      <alignment horizontal="center" vertical="center"/>
    </xf>
    <xf numFmtId="0" fontId="20" fillId="2" borderId="7" xfId="1" applyFont="1" applyFill="1" applyBorder="1" applyAlignment="1">
      <alignment horizontal="center" vertical="center" shrinkToFit="1"/>
    </xf>
    <xf numFmtId="0" fontId="42" fillId="0" borderId="7" xfId="1" applyFont="1" applyFill="1" applyBorder="1" applyAlignment="1">
      <alignment vertical="center" shrinkToFit="1"/>
    </xf>
    <xf numFmtId="177" fontId="42" fillId="5" borderId="5" xfId="1" applyNumberFormat="1" applyFont="1" applyFill="1" applyBorder="1" applyAlignment="1">
      <alignment horizontal="center" vertical="center" shrinkToFit="1"/>
    </xf>
    <xf numFmtId="177" fontId="42" fillId="5" borderId="3" xfId="1" applyNumberFormat="1" applyFont="1" applyFill="1" applyBorder="1" applyAlignment="1">
      <alignment horizontal="center" vertical="center" shrinkToFit="1"/>
    </xf>
    <xf numFmtId="177" fontId="42" fillId="5" borderId="4" xfId="1" applyNumberFormat="1" applyFont="1" applyFill="1" applyBorder="1" applyAlignment="1">
      <alignment horizontal="center" vertical="center" shrinkToFit="1"/>
    </xf>
    <xf numFmtId="177" fontId="42" fillId="5" borderId="6" xfId="1" applyNumberFormat="1" applyFont="1" applyFill="1" applyBorder="1" applyAlignment="1">
      <alignment horizontal="center" vertical="center" shrinkToFit="1"/>
    </xf>
    <xf numFmtId="0" fontId="42" fillId="0" borderId="0" xfId="1" applyFont="1" applyFill="1" applyBorder="1" applyAlignment="1">
      <alignment horizontal="center" vertical="center" shrinkToFit="1"/>
    </xf>
    <xf numFmtId="0" fontId="42" fillId="5" borderId="3" xfId="1" applyFont="1" applyFill="1" applyBorder="1" applyAlignment="1">
      <alignment horizontal="center" vertical="center" shrinkToFit="1"/>
    </xf>
    <xf numFmtId="0" fontId="42" fillId="5" borderId="4" xfId="1" applyFont="1" applyFill="1" applyBorder="1" applyAlignment="1">
      <alignment horizontal="center" vertical="center" shrinkToFit="1"/>
    </xf>
    <xf numFmtId="0" fontId="42" fillId="0" borderId="3" xfId="1" applyFont="1" applyBorder="1" applyAlignment="1">
      <alignment horizontal="center" vertical="center" shrinkToFit="1"/>
    </xf>
    <xf numFmtId="0" fontId="42" fillId="0" borderId="6" xfId="1" applyFont="1" applyBorder="1" applyAlignment="1">
      <alignment horizontal="center" vertical="center" shrinkToFit="1"/>
    </xf>
    <xf numFmtId="0" fontId="42" fillId="0" borderId="11" xfId="1" applyFont="1" applyFill="1" applyBorder="1" applyAlignment="1">
      <alignment horizontal="left" vertical="center" shrinkToFit="1"/>
    </xf>
    <xf numFmtId="0" fontId="42" fillId="0" borderId="12" xfId="1" applyFont="1" applyFill="1" applyBorder="1" applyAlignment="1">
      <alignment horizontal="left" vertical="center" shrinkToFit="1"/>
    </xf>
    <xf numFmtId="14" fontId="43" fillId="0" borderId="41" xfId="1" applyNumberFormat="1" applyFont="1" applyFill="1" applyBorder="1" applyAlignment="1">
      <alignment horizontal="left" vertical="center" shrinkToFit="1"/>
    </xf>
    <xf numFmtId="0" fontId="43" fillId="0" borderId="41" xfId="1" applyFont="1" applyFill="1" applyBorder="1" applyAlignment="1">
      <alignment horizontal="left" vertical="center" shrinkToFit="1"/>
    </xf>
    <xf numFmtId="0" fontId="43" fillId="0" borderId="65" xfId="1" applyFont="1" applyFill="1" applyBorder="1" applyAlignment="1">
      <alignment horizontal="left" vertical="center" shrinkToFit="1"/>
    </xf>
    <xf numFmtId="176" fontId="42" fillId="4" borderId="9" xfId="1" applyNumberFormat="1" applyFont="1" applyFill="1" applyBorder="1" applyAlignment="1">
      <alignment horizontal="center" vertical="center" shrinkToFit="1"/>
    </xf>
    <xf numFmtId="0" fontId="42" fillId="0" borderId="27" xfId="1" applyFont="1" applyFill="1" applyBorder="1" applyAlignment="1">
      <alignment horizontal="left" vertical="center" shrinkToFit="1"/>
    </xf>
    <xf numFmtId="0" fontId="42" fillId="0" borderId="29" xfId="1" applyFont="1" applyFill="1" applyBorder="1" applyAlignment="1">
      <alignment horizontal="left" vertical="center" shrinkToFit="1"/>
    </xf>
    <xf numFmtId="49" fontId="44" fillId="0" borderId="27" xfId="1" applyNumberFormat="1" applyFont="1" applyFill="1" applyBorder="1" applyAlignment="1">
      <alignment horizontal="center" vertical="center" shrinkToFit="1"/>
    </xf>
    <xf numFmtId="49" fontId="42" fillId="0" borderId="27" xfId="1" applyNumberFormat="1" applyFont="1" applyBorder="1" applyAlignment="1">
      <alignment horizontal="center" vertical="center" shrinkToFit="1"/>
    </xf>
    <xf numFmtId="49" fontId="42" fillId="0" borderId="90" xfId="1" applyNumberFormat="1" applyFont="1" applyBorder="1" applyAlignment="1">
      <alignment horizontal="center" vertical="center" shrinkToFit="1"/>
    </xf>
    <xf numFmtId="0" fontId="42" fillId="0" borderId="89" xfId="1" applyFont="1" applyFill="1" applyBorder="1" applyAlignment="1">
      <alignment horizontal="center" vertical="center" shrinkToFit="1"/>
    </xf>
    <xf numFmtId="0" fontId="42" fillId="0" borderId="27" xfId="1" applyFont="1" applyFill="1" applyBorder="1" applyAlignment="1">
      <alignment horizontal="center" vertical="center" shrinkToFit="1"/>
    </xf>
    <xf numFmtId="0" fontId="42" fillId="0" borderId="27" xfId="1" applyFont="1" applyBorder="1" applyAlignment="1">
      <alignment horizontal="left" vertical="center" shrinkToFit="1"/>
    </xf>
    <xf numFmtId="0" fontId="42" fillId="0" borderId="29" xfId="1" applyFont="1" applyBorder="1" applyAlignment="1">
      <alignment horizontal="left" vertical="center" shrinkToFit="1"/>
    </xf>
    <xf numFmtId="0" fontId="42" fillId="0" borderId="7" xfId="1" applyFont="1" applyFill="1" applyBorder="1" applyAlignment="1">
      <alignment horizontal="left" vertical="center" shrinkToFit="1"/>
    </xf>
    <xf numFmtId="0" fontId="42" fillId="0" borderId="18" xfId="1" applyFont="1" applyFill="1" applyBorder="1" applyAlignment="1">
      <alignment horizontal="left" vertical="center" shrinkToFit="1"/>
    </xf>
    <xf numFmtId="0" fontId="42" fillId="0" borderId="21" xfId="1" applyFont="1" applyFill="1" applyBorder="1" applyAlignment="1">
      <alignment horizontal="left" vertical="center" shrinkToFit="1"/>
    </xf>
    <xf numFmtId="0" fontId="42" fillId="0" borderId="22" xfId="1" applyFont="1" applyFill="1" applyBorder="1" applyAlignment="1">
      <alignment horizontal="left" vertical="center" shrinkToFit="1"/>
    </xf>
    <xf numFmtId="0" fontId="42" fillId="0" borderId="28" xfId="1" applyFont="1" applyFill="1" applyBorder="1" applyAlignment="1">
      <alignment horizontal="left" vertical="center" shrinkToFit="1"/>
    </xf>
    <xf numFmtId="38" fontId="45" fillId="5" borderId="104" xfId="4" applyFont="1" applyFill="1" applyBorder="1" applyAlignment="1">
      <alignment horizontal="right" vertical="center" shrinkToFit="1"/>
    </xf>
    <xf numFmtId="38" fontId="45" fillId="5" borderId="102" xfId="4" applyFont="1" applyFill="1" applyBorder="1" applyAlignment="1">
      <alignment horizontal="right" vertical="center" shrinkToFit="1"/>
    </xf>
    <xf numFmtId="38" fontId="45" fillId="5" borderId="109" xfId="4" applyFont="1" applyFill="1" applyBorder="1" applyAlignment="1">
      <alignment horizontal="right" vertical="center" shrinkToFit="1"/>
    </xf>
    <xf numFmtId="38" fontId="45" fillId="5" borderId="107" xfId="4" applyFont="1" applyFill="1" applyBorder="1" applyAlignment="1">
      <alignment horizontal="right" vertical="center" shrinkToFit="1"/>
    </xf>
    <xf numFmtId="0" fontId="26" fillId="3" borderId="72" xfId="1" applyFont="1" applyFill="1" applyBorder="1" applyAlignment="1">
      <alignment horizontal="center" vertical="center" shrinkToFit="1"/>
    </xf>
    <xf numFmtId="0" fontId="26" fillId="3" borderId="60" xfId="1" applyFont="1" applyFill="1" applyBorder="1" applyAlignment="1">
      <alignment horizontal="center" vertical="center" shrinkToFit="1"/>
    </xf>
    <xf numFmtId="0" fontId="44" fillId="0" borderId="60" xfId="1" applyFont="1" applyFill="1" applyBorder="1" applyAlignment="1">
      <alignment horizontal="left" vertical="center" shrinkToFit="1"/>
    </xf>
    <xf numFmtId="0" fontId="44" fillId="0" borderId="62" xfId="1" applyFont="1" applyFill="1" applyBorder="1" applyAlignment="1">
      <alignment horizontal="left" vertical="center" shrinkToFit="1"/>
    </xf>
    <xf numFmtId="0" fontId="20" fillId="3" borderId="61" xfId="1" applyFont="1" applyFill="1" applyBorder="1" applyAlignment="1">
      <alignment horizontal="center" vertical="center" shrinkToFit="1"/>
    </xf>
    <xf numFmtId="0" fontId="20" fillId="3" borderId="60" xfId="1" applyFont="1" applyFill="1" applyBorder="1" applyAlignment="1">
      <alignment horizontal="center" vertical="center" shrinkToFit="1"/>
    </xf>
    <xf numFmtId="0" fontId="42" fillId="0" borderId="60" xfId="1" applyFont="1" applyBorder="1" applyAlignment="1">
      <alignment horizontal="left" vertical="center" shrinkToFit="1"/>
    </xf>
    <xf numFmtId="0" fontId="42" fillId="0" borderId="62" xfId="1" applyFont="1" applyBorder="1" applyAlignment="1">
      <alignment horizontal="left" vertical="center" shrinkToFit="1"/>
    </xf>
    <xf numFmtId="0" fontId="20" fillId="0" borderId="99" xfId="1" applyFont="1" applyFill="1" applyBorder="1" applyAlignment="1">
      <alignment horizontal="center" vertical="center"/>
    </xf>
    <xf numFmtId="0" fontId="20" fillId="0" borderId="98" xfId="1" applyFont="1" applyFill="1" applyBorder="1" applyAlignment="1">
      <alignment horizontal="center" vertical="center"/>
    </xf>
    <xf numFmtId="0" fontId="20" fillId="0" borderId="97" xfId="1" applyFont="1" applyFill="1" applyBorder="1" applyAlignment="1">
      <alignment horizontal="center" vertical="center"/>
    </xf>
    <xf numFmtId="0" fontId="12" fillId="4" borderId="14" xfId="2" applyFont="1" applyFill="1" applyBorder="1" applyAlignment="1">
      <alignment horizontal="center" vertical="center"/>
    </xf>
    <xf numFmtId="14" fontId="46" fillId="0" borderId="32" xfId="2" applyNumberFormat="1" applyFont="1" applyBorder="1" applyAlignment="1">
      <alignment horizontal="center" vertical="center"/>
    </xf>
    <xf numFmtId="14" fontId="46" fillId="0" borderId="27" xfId="2" applyNumberFormat="1" applyFont="1" applyBorder="1" applyAlignment="1">
      <alignment horizontal="center" vertical="center"/>
    </xf>
    <xf numFmtId="14" fontId="46" fillId="0" borderId="90" xfId="2" applyNumberFormat="1" applyFont="1" applyBorder="1" applyAlignment="1">
      <alignment horizontal="center" vertical="center"/>
    </xf>
    <xf numFmtId="179" fontId="46" fillId="5" borderId="88" xfId="2" applyNumberFormat="1" applyFont="1" applyFill="1" applyBorder="1" applyAlignment="1">
      <alignment horizontal="center" vertical="center" shrinkToFit="1"/>
    </xf>
    <xf numFmtId="179" fontId="46" fillId="5" borderId="51" xfId="2" applyNumberFormat="1" applyFont="1" applyFill="1" applyBorder="1" applyAlignment="1">
      <alignment horizontal="center" vertical="center" shrinkToFit="1"/>
    </xf>
    <xf numFmtId="0" fontId="46" fillId="0" borderId="26" xfId="2" applyFont="1" applyBorder="1" applyAlignment="1">
      <alignment horizontal="center" vertical="center" wrapText="1" shrinkToFit="1"/>
    </xf>
    <xf numFmtId="0" fontId="46" fillId="0" borderId="27" xfId="2" applyFont="1" applyBorder="1" applyAlignment="1">
      <alignment horizontal="center" vertical="center" wrapText="1" shrinkToFit="1"/>
    </xf>
    <xf numFmtId="0" fontId="46" fillId="0" borderId="51" xfId="2" applyFont="1" applyBorder="1" applyAlignment="1">
      <alignment horizontal="center" vertical="center" wrapText="1" shrinkToFit="1"/>
    </xf>
    <xf numFmtId="178" fontId="46" fillId="0" borderId="50" xfId="2" applyNumberFormat="1" applyFont="1" applyBorder="1" applyAlignment="1">
      <alignment horizontal="right" vertical="center" shrinkToFit="1"/>
    </xf>
    <xf numFmtId="38" fontId="46" fillId="0" borderId="26" xfId="4" applyFont="1" applyBorder="1" applyAlignment="1">
      <alignment horizontal="right" vertical="center" shrinkToFit="1"/>
    </xf>
    <xf numFmtId="38" fontId="46" fillId="0" borderId="27" xfId="4" applyFont="1" applyBorder="1" applyAlignment="1">
      <alignment horizontal="right" vertical="center" shrinkToFit="1"/>
    </xf>
    <xf numFmtId="38" fontId="46" fillId="0" borderId="90" xfId="4" applyFont="1" applyBorder="1" applyAlignment="1">
      <alignment horizontal="right" vertical="center" shrinkToFit="1"/>
    </xf>
    <xf numFmtId="38" fontId="46" fillId="5" borderId="89" xfId="4" applyFont="1" applyFill="1" applyBorder="1" applyAlignment="1">
      <alignment horizontal="right" vertical="center" shrinkToFit="1"/>
    </xf>
    <xf numFmtId="38" fontId="46" fillId="5" borderId="27" xfId="4" applyFont="1" applyFill="1" applyBorder="1" applyAlignment="1">
      <alignment horizontal="right" vertical="center" shrinkToFit="1"/>
    </xf>
    <xf numFmtId="38" fontId="46" fillId="5" borderId="28" xfId="4" applyFont="1" applyFill="1" applyBorder="1" applyAlignment="1">
      <alignment horizontal="right" vertical="center" shrinkToFit="1"/>
    </xf>
    <xf numFmtId="38" fontId="46" fillId="7" borderId="26" xfId="4" applyFont="1" applyFill="1" applyBorder="1" applyAlignment="1">
      <alignment horizontal="right" vertical="center" shrinkToFit="1"/>
    </xf>
    <xf numFmtId="38" fontId="46" fillId="7" borderId="27" xfId="4" applyFont="1" applyFill="1" applyBorder="1" applyAlignment="1">
      <alignment horizontal="right" vertical="center" shrinkToFit="1"/>
    </xf>
    <xf numFmtId="38" fontId="46" fillId="7" borderId="28" xfId="4" applyFont="1" applyFill="1" applyBorder="1" applyAlignment="1">
      <alignment horizontal="right" vertical="center" shrinkToFit="1"/>
    </xf>
    <xf numFmtId="38" fontId="46" fillId="0" borderId="26" xfId="4" applyFont="1" applyFill="1" applyBorder="1" applyAlignment="1">
      <alignment horizontal="right" vertical="center" shrinkToFit="1"/>
    </xf>
    <xf numFmtId="38" fontId="46" fillId="0" borderId="27" xfId="4" applyFont="1" applyFill="1" applyBorder="1" applyAlignment="1">
      <alignment horizontal="right" vertical="center" shrinkToFit="1"/>
    </xf>
    <xf numFmtId="38" fontId="46" fillId="0" borderId="28" xfId="4" applyFont="1" applyFill="1" applyBorder="1" applyAlignment="1">
      <alignment horizontal="right" vertical="center" shrinkToFit="1"/>
    </xf>
    <xf numFmtId="0" fontId="46" fillId="0" borderId="7" xfId="2" applyFont="1" applyBorder="1" applyAlignment="1">
      <alignment horizontal="center" vertical="center" wrapText="1" shrinkToFit="1"/>
    </xf>
    <xf numFmtId="178" fontId="46" fillId="0" borderId="51" xfId="2" applyNumberFormat="1" applyFont="1" applyBorder="1" applyAlignment="1">
      <alignment horizontal="right" vertical="center" shrinkToFit="1"/>
    </xf>
    <xf numFmtId="0" fontId="46" fillId="0" borderId="28" xfId="2" applyFont="1" applyBorder="1" applyAlignment="1">
      <alignment horizontal="center" vertical="center" wrapText="1" shrinkToFit="1"/>
    </xf>
    <xf numFmtId="180" fontId="46" fillId="0" borderId="42" xfId="2" applyNumberFormat="1" applyFont="1" applyBorder="1" applyAlignment="1">
      <alignment horizontal="center" vertical="center" shrinkToFit="1"/>
    </xf>
    <xf numFmtId="180" fontId="46" fillId="0" borderId="50" xfId="2" applyNumberFormat="1" applyFont="1" applyBorder="1" applyAlignment="1">
      <alignment horizontal="center" vertical="center" shrinkToFit="1"/>
    </xf>
    <xf numFmtId="180" fontId="46" fillId="0" borderId="26" xfId="2" applyNumberFormat="1" applyFont="1" applyBorder="1" applyAlignment="1">
      <alignment horizontal="center" vertical="center" shrinkToFit="1"/>
    </xf>
    <xf numFmtId="38" fontId="46" fillId="0" borderId="61" xfId="4" applyFont="1" applyFill="1" applyBorder="1" applyAlignment="1">
      <alignment horizontal="right" vertical="center" shrinkToFit="1"/>
    </xf>
    <xf numFmtId="38" fontId="46" fillId="0" borderId="60" xfId="4" applyFont="1" applyFill="1" applyBorder="1" applyAlignment="1">
      <alignment horizontal="right" vertical="center" shrinkToFit="1"/>
    </xf>
    <xf numFmtId="38" fontId="46" fillId="0" borderId="62" xfId="4" applyFont="1" applyFill="1" applyBorder="1" applyAlignment="1">
      <alignment horizontal="right" vertical="center" shrinkToFit="1"/>
    </xf>
    <xf numFmtId="38" fontId="46" fillId="5" borderId="84" xfId="4" applyFont="1" applyFill="1" applyBorder="1" applyAlignment="1">
      <alignment horizontal="right" vertical="center" shrinkToFit="1"/>
    </xf>
    <xf numFmtId="38" fontId="46" fillId="5" borderId="60" xfId="4" applyFont="1" applyFill="1" applyBorder="1" applyAlignment="1">
      <alignment horizontal="right" vertical="center" shrinkToFit="1"/>
    </xf>
    <xf numFmtId="38" fontId="46" fillId="5" borderId="62" xfId="4" applyFont="1" applyFill="1" applyBorder="1" applyAlignment="1">
      <alignment horizontal="right" vertical="center" shrinkToFit="1"/>
    </xf>
    <xf numFmtId="38" fontId="45" fillId="5" borderId="48" xfId="4" applyFont="1" applyFill="1" applyBorder="1" applyAlignment="1">
      <alignment horizontal="right" vertical="center" shrinkToFit="1"/>
    </xf>
    <xf numFmtId="38" fontId="45" fillId="5" borderId="9" xfId="4" applyFont="1" applyFill="1" applyBorder="1" applyAlignment="1">
      <alignment horizontal="right" vertical="center" shrinkToFit="1"/>
    </xf>
    <xf numFmtId="38" fontId="45" fillId="5" borderId="55" xfId="4" applyFont="1" applyFill="1" applyBorder="1" applyAlignment="1">
      <alignment horizontal="right" vertical="center" shrinkToFit="1"/>
    </xf>
    <xf numFmtId="0" fontId="8" fillId="9" borderId="0" xfId="1" applyFont="1" applyFill="1">
      <alignment vertical="center"/>
    </xf>
    <xf numFmtId="184" fontId="59" fillId="19" borderId="154" xfId="4" applyNumberFormat="1" applyFont="1" applyFill="1" applyBorder="1" applyAlignment="1">
      <alignment vertical="center" shrinkToFit="1"/>
    </xf>
    <xf numFmtId="184" fontId="59" fillId="19" borderId="156" xfId="4" applyNumberFormat="1" applyFont="1" applyFill="1" applyBorder="1" applyAlignment="1">
      <alignment vertical="center" shrinkToFit="1"/>
    </xf>
  </cellXfs>
  <cellStyles count="8">
    <cellStyle name="桁区切り" xfId="5" builtinId="6"/>
    <cellStyle name="桁区切り 2" xfId="4"/>
    <cellStyle name="桁区切り 3" xfId="7"/>
    <cellStyle name="標準" xfId="0" builtinId="0"/>
    <cellStyle name="標準 2" xfId="2"/>
    <cellStyle name="標準 2 2" xfId="6"/>
    <cellStyle name="標準 3" xfId="1"/>
    <cellStyle name="標準 4" xfId="3"/>
  </cellStyles>
  <dxfs count="129">
    <dxf>
      <fill>
        <patternFill>
          <bgColor theme="2"/>
        </patternFill>
      </fill>
    </dxf>
    <dxf>
      <fill>
        <patternFill>
          <bgColor rgb="FFFFFFCC"/>
        </patternFill>
      </fill>
    </dxf>
    <dxf>
      <fill>
        <patternFill>
          <bgColor rgb="FFFFFFCC"/>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5" tint="0.79998168889431442"/>
        </patternFill>
      </fill>
    </dxf>
    <dxf>
      <fill>
        <patternFill>
          <bgColor theme="5" tint="0.79998168889431442"/>
        </patternFill>
      </fill>
    </dxf>
    <dxf>
      <fill>
        <patternFill>
          <bgColor theme="4" tint="0.79998168889431442"/>
        </patternFill>
      </fill>
    </dxf>
    <dxf>
      <fill>
        <patternFill>
          <bgColor rgb="FFFFFFCC"/>
        </patternFill>
      </fill>
    </dxf>
    <dxf>
      <fill>
        <patternFill>
          <bgColor theme="5" tint="0.79998168889431442"/>
        </patternFill>
      </fill>
    </dxf>
    <dxf>
      <fill>
        <patternFill>
          <bgColor rgb="FFFFFFCC"/>
        </patternFill>
      </fill>
    </dxf>
    <dxf>
      <fill>
        <patternFill>
          <bgColor theme="5" tint="0.79998168889431442"/>
        </patternFill>
      </fill>
    </dxf>
    <dxf>
      <fill>
        <patternFill>
          <bgColor rgb="FFFFFFCC"/>
        </patternFill>
      </fill>
    </dxf>
    <dxf>
      <fill>
        <patternFill>
          <bgColor rgb="FFFFFFCC"/>
        </patternFill>
      </fill>
    </dxf>
    <dxf>
      <fill>
        <patternFill>
          <bgColor theme="5" tint="0.79998168889431442"/>
        </patternFill>
      </fill>
    </dxf>
    <dxf>
      <fill>
        <patternFill>
          <bgColor theme="4" tint="0.79998168889431442"/>
        </patternFill>
      </fill>
    </dxf>
    <dxf>
      <fill>
        <patternFill>
          <bgColor rgb="FFFFFFCC"/>
        </patternFill>
      </fill>
    </dxf>
    <dxf>
      <fill>
        <patternFill>
          <bgColor theme="5" tint="0.79998168889431442"/>
        </patternFill>
      </fill>
    </dxf>
    <dxf>
      <fill>
        <patternFill>
          <bgColor rgb="FFFFFFCC"/>
        </patternFill>
      </fill>
    </dxf>
    <dxf>
      <fill>
        <patternFill>
          <bgColor theme="5" tint="0.79998168889431442"/>
        </patternFill>
      </fill>
    </dxf>
    <dxf>
      <fill>
        <patternFill>
          <bgColor rgb="FFFFFFCC"/>
        </patternFill>
      </fill>
    </dxf>
    <dxf>
      <fill>
        <patternFill>
          <bgColor rgb="FFFFFFCC"/>
        </patternFill>
      </fill>
    </dxf>
    <dxf>
      <fill>
        <patternFill>
          <bgColor theme="5" tint="0.79998168889431442"/>
        </patternFill>
      </fill>
    </dxf>
    <dxf>
      <fill>
        <patternFill>
          <bgColor theme="4" tint="0.79998168889431442"/>
        </patternFill>
      </fill>
    </dxf>
    <dxf>
      <fill>
        <patternFill>
          <bgColor rgb="FFFFFFCC"/>
        </patternFill>
      </fill>
    </dxf>
    <dxf>
      <fill>
        <patternFill>
          <bgColor theme="5" tint="0.79998168889431442"/>
        </patternFill>
      </fill>
    </dxf>
    <dxf>
      <fill>
        <patternFill>
          <bgColor rgb="FFFFFFCC"/>
        </patternFill>
      </fill>
    </dxf>
    <dxf>
      <fill>
        <patternFill>
          <bgColor theme="5" tint="0.79998168889431442"/>
        </patternFill>
      </fill>
    </dxf>
    <dxf>
      <fill>
        <patternFill>
          <bgColor rgb="FFFFFFCC"/>
        </patternFill>
      </fill>
    </dxf>
    <dxf>
      <fill>
        <patternFill>
          <bgColor rgb="FFFFFFCC"/>
        </patternFill>
      </fill>
    </dxf>
    <dxf>
      <fill>
        <patternFill>
          <bgColor theme="5" tint="0.79998168889431442"/>
        </patternFill>
      </fill>
    </dxf>
    <dxf>
      <fill>
        <patternFill>
          <bgColor theme="4" tint="0.79998168889431442"/>
        </patternFill>
      </fill>
    </dxf>
    <dxf>
      <fill>
        <patternFill>
          <bgColor rgb="FFFFFFCC"/>
        </patternFill>
      </fill>
    </dxf>
    <dxf>
      <fill>
        <patternFill>
          <bgColor theme="5" tint="0.79998168889431442"/>
        </patternFill>
      </fill>
    </dxf>
    <dxf>
      <fill>
        <patternFill>
          <bgColor rgb="FFFFFFCC"/>
        </patternFill>
      </fill>
    </dxf>
    <dxf>
      <fill>
        <patternFill>
          <bgColor theme="5" tint="0.79998168889431442"/>
        </patternFill>
      </fill>
    </dxf>
    <dxf>
      <fill>
        <patternFill>
          <bgColor rgb="FFFFFFCC"/>
        </patternFill>
      </fill>
    </dxf>
    <dxf>
      <fill>
        <patternFill>
          <bgColor rgb="FFFFFFCC"/>
        </patternFill>
      </fill>
    </dxf>
    <dxf>
      <fill>
        <patternFill>
          <bgColor theme="5" tint="0.79998168889431442"/>
        </patternFill>
      </fill>
    </dxf>
    <dxf>
      <fill>
        <patternFill>
          <bgColor theme="4" tint="0.79998168889431442"/>
        </patternFill>
      </fill>
    </dxf>
    <dxf>
      <fill>
        <patternFill>
          <bgColor rgb="FFFFFFCC"/>
        </patternFill>
      </fill>
    </dxf>
    <dxf>
      <fill>
        <patternFill>
          <bgColor theme="5" tint="0.79998168889431442"/>
        </patternFill>
      </fill>
    </dxf>
    <dxf>
      <fill>
        <patternFill>
          <bgColor rgb="FFFFFFCC"/>
        </patternFill>
      </fill>
    </dxf>
    <dxf>
      <fill>
        <patternFill>
          <bgColor theme="5" tint="0.79998168889431442"/>
        </patternFill>
      </fill>
    </dxf>
    <dxf>
      <fill>
        <patternFill>
          <bgColor rgb="FFFFFFCC"/>
        </patternFill>
      </fill>
    </dxf>
    <dxf>
      <fill>
        <patternFill>
          <bgColor rgb="FFFFFFCC"/>
        </patternFill>
      </fill>
    </dxf>
    <dxf>
      <fill>
        <patternFill>
          <bgColor theme="5" tint="0.79998168889431442"/>
        </patternFill>
      </fill>
    </dxf>
    <dxf>
      <fill>
        <patternFill>
          <bgColor theme="4" tint="0.79998168889431442"/>
        </patternFill>
      </fill>
    </dxf>
    <dxf>
      <fill>
        <patternFill>
          <bgColor rgb="FFFFFFCC"/>
        </patternFill>
      </fill>
    </dxf>
    <dxf>
      <fill>
        <patternFill>
          <bgColor theme="5" tint="0.79998168889431442"/>
        </patternFill>
      </fill>
    </dxf>
    <dxf>
      <fill>
        <patternFill>
          <bgColor rgb="FFFFFFCC"/>
        </patternFill>
      </fill>
    </dxf>
    <dxf>
      <fill>
        <patternFill>
          <bgColor theme="5" tint="0.79998168889431442"/>
        </patternFill>
      </fill>
    </dxf>
    <dxf>
      <fill>
        <patternFill>
          <bgColor rgb="FFFFFFCC"/>
        </patternFill>
      </fill>
    </dxf>
    <dxf>
      <fill>
        <patternFill>
          <bgColor rgb="FFFFFFCC"/>
        </patternFill>
      </fill>
    </dxf>
    <dxf>
      <fill>
        <patternFill>
          <bgColor theme="5" tint="0.79998168889431442"/>
        </patternFill>
      </fill>
    </dxf>
    <dxf>
      <fill>
        <patternFill>
          <bgColor theme="4" tint="0.79998168889431442"/>
        </patternFill>
      </fill>
    </dxf>
    <dxf>
      <fill>
        <patternFill>
          <bgColor rgb="FFFFFFCC"/>
        </patternFill>
      </fill>
    </dxf>
    <dxf>
      <fill>
        <patternFill>
          <bgColor theme="5" tint="0.79998168889431442"/>
        </patternFill>
      </fill>
    </dxf>
    <dxf>
      <fill>
        <patternFill>
          <bgColor rgb="FFFFFFCC"/>
        </patternFill>
      </fill>
    </dxf>
    <dxf>
      <fill>
        <patternFill>
          <bgColor theme="5" tint="0.79998168889431442"/>
        </patternFill>
      </fill>
    </dxf>
    <dxf>
      <fill>
        <patternFill>
          <bgColor rgb="FFFFFFCC"/>
        </patternFill>
      </fill>
    </dxf>
    <dxf>
      <fill>
        <patternFill>
          <bgColor rgb="FFFFFFCC"/>
        </patternFill>
      </fill>
    </dxf>
    <dxf>
      <fill>
        <patternFill>
          <bgColor theme="5" tint="0.79998168889431442"/>
        </patternFill>
      </fill>
    </dxf>
    <dxf>
      <fill>
        <patternFill>
          <bgColor theme="4" tint="0.79998168889431442"/>
        </patternFill>
      </fill>
    </dxf>
    <dxf>
      <fill>
        <patternFill>
          <bgColor rgb="FFFFFFCC"/>
        </patternFill>
      </fill>
    </dxf>
    <dxf>
      <fill>
        <patternFill>
          <bgColor theme="5" tint="0.79998168889431442"/>
        </patternFill>
      </fill>
    </dxf>
    <dxf>
      <fill>
        <patternFill>
          <bgColor rgb="FFFFFFCC"/>
        </patternFill>
      </fill>
    </dxf>
    <dxf>
      <fill>
        <patternFill>
          <bgColor theme="5" tint="0.79998168889431442"/>
        </patternFill>
      </fill>
    </dxf>
    <dxf>
      <fill>
        <patternFill>
          <bgColor rgb="FFFFFFCC"/>
        </patternFill>
      </fill>
    </dxf>
    <dxf>
      <fill>
        <patternFill>
          <bgColor rgb="FFFFFFCC"/>
        </patternFill>
      </fill>
    </dxf>
    <dxf>
      <fill>
        <patternFill>
          <bgColor theme="5" tint="0.79998168889431442"/>
        </patternFill>
      </fill>
    </dxf>
    <dxf>
      <fill>
        <patternFill>
          <bgColor theme="4" tint="0.79998168889431442"/>
        </patternFill>
      </fill>
    </dxf>
    <dxf>
      <fill>
        <patternFill>
          <bgColor rgb="FFFFFFCC"/>
        </patternFill>
      </fill>
    </dxf>
    <dxf>
      <fill>
        <patternFill>
          <bgColor theme="5" tint="0.79998168889431442"/>
        </patternFill>
      </fill>
    </dxf>
    <dxf>
      <fill>
        <patternFill>
          <bgColor rgb="FFFFFFCC"/>
        </patternFill>
      </fill>
    </dxf>
    <dxf>
      <fill>
        <patternFill>
          <bgColor theme="5" tint="0.79998168889431442"/>
        </patternFill>
      </fill>
    </dxf>
    <dxf>
      <fill>
        <patternFill>
          <bgColor rgb="FFFFFFCC"/>
        </patternFill>
      </fill>
    </dxf>
    <dxf>
      <fill>
        <patternFill>
          <bgColor rgb="FFFFFFCC"/>
        </patternFill>
      </fill>
    </dxf>
    <dxf>
      <fill>
        <patternFill>
          <bgColor theme="5"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5" tint="0.79998168889431442"/>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bgColor theme="2"/>
        </patternFill>
      </fill>
    </dxf>
    <dxf>
      <fill>
        <patternFill>
          <bgColor theme="2"/>
        </patternFill>
      </fill>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patternFill>
      </fill>
    </dxf>
    <dxf>
      <fill>
        <patternFill>
          <bgColor theme="2"/>
        </patternFill>
      </fill>
    </dxf>
    <dxf>
      <font>
        <b/>
        <i val="0"/>
        <color rgb="FFFF0000"/>
      </font>
    </dxf>
    <dxf>
      <font>
        <b/>
        <i val="0"/>
        <color rgb="FFFF0000"/>
      </font>
    </dxf>
  </dxfs>
  <tableStyles count="0" defaultTableStyle="TableStyleMedium2" defaultPivotStyle="PivotStyleLight16"/>
  <colors>
    <mruColors>
      <color rgb="FFFFCCCC"/>
      <color rgb="FFFFFFCC"/>
      <color rgb="FFD9D9D9"/>
      <color rgb="FFFFFFFF"/>
      <color rgb="FFFF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34</xdr:col>
      <xdr:colOff>9525</xdr:colOff>
      <xdr:row>22</xdr:row>
      <xdr:rowOff>9525</xdr:rowOff>
    </xdr:from>
    <xdr:to>
      <xdr:col>44</xdr:col>
      <xdr:colOff>48746</xdr:colOff>
      <xdr:row>27</xdr:row>
      <xdr:rowOff>9525</xdr:rowOff>
    </xdr:to>
    <xdr:sp macro="" textlink="">
      <xdr:nvSpPr>
        <xdr:cNvPr id="2" name="正方形/長方形 1"/>
        <xdr:cNvSpPr/>
      </xdr:nvSpPr>
      <xdr:spPr>
        <a:xfrm>
          <a:off x="8162925" y="5238750"/>
          <a:ext cx="2420471" cy="1381125"/>
        </a:xfrm>
        <a:prstGeom prst="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游ゴシック" panose="020B0400000000000000" pitchFamily="50" charset="-128"/>
              <a:ea typeface="游ゴシック" panose="020B0400000000000000" pitchFamily="50" charset="-128"/>
            </a:rPr>
            <a:t>実施回ごとに補助者が異なるなど、補助者総計が８名を超えるときには</a:t>
          </a:r>
          <a:endParaRPr kumimoji="1" lang="en-US" altLang="ja-JP" sz="1100">
            <a:latin typeface="游ゴシック" panose="020B0400000000000000" pitchFamily="50" charset="-128"/>
            <a:ea typeface="游ゴシック" panose="020B0400000000000000" pitchFamily="50" charset="-128"/>
          </a:endParaRPr>
        </a:p>
        <a:p>
          <a:pPr algn="l"/>
          <a:r>
            <a:rPr kumimoji="1" lang="ja-JP" altLang="en-US" sz="1100">
              <a:latin typeface="游ゴシック" panose="020B0400000000000000" pitchFamily="50" charset="-128"/>
              <a:ea typeface="游ゴシック" panose="020B0400000000000000" pitchFamily="50" charset="-128"/>
            </a:rPr>
            <a:t>＋ボタンを使用してください。</a:t>
          </a:r>
        </a:p>
      </xdr:txBody>
    </xdr:sp>
    <xdr:clientData/>
  </xdr:twoCellAnchor>
  <xdr:twoCellAnchor editAs="oneCell">
    <xdr:from>
      <xdr:col>34</xdr:col>
      <xdr:colOff>76200</xdr:colOff>
      <xdr:row>39</xdr:row>
      <xdr:rowOff>190501</xdr:rowOff>
    </xdr:from>
    <xdr:to>
      <xdr:col>44</xdr:col>
      <xdr:colOff>228600</xdr:colOff>
      <xdr:row>44</xdr:row>
      <xdr:rowOff>190500</xdr:rowOff>
    </xdr:to>
    <xdr:sp macro="" textlink="">
      <xdr:nvSpPr>
        <xdr:cNvPr id="3" name="正方形/長方形 2"/>
        <xdr:cNvSpPr/>
      </xdr:nvSpPr>
      <xdr:spPr>
        <a:xfrm>
          <a:off x="8229600" y="8067676"/>
          <a:ext cx="2533650" cy="1381124"/>
        </a:xfrm>
        <a:prstGeom prst="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white"/>
              </a:solidFill>
              <a:effectLst/>
              <a:uLnTx/>
              <a:uFillTx/>
              <a:latin typeface="游ゴシック" panose="020B0400000000000000" pitchFamily="50" charset="-128"/>
              <a:ea typeface="游ゴシック" panose="020B0400000000000000" pitchFamily="50" charset="-128"/>
              <a:cs typeface="+mn-cs"/>
            </a:rPr>
            <a:t>実施回ごとに補助者が異なるなど、補助者総計が８名を超えるときには</a:t>
          </a:r>
          <a:endParaRPr kumimoji="1" lang="en-US" altLang="ja-JP" sz="1100" b="0" i="0" u="none" strike="noStrike" kern="0" cap="none" spc="0" normalizeH="0" baseline="0" noProof="0">
            <a:ln>
              <a:noFill/>
            </a:ln>
            <a:solidFill>
              <a:prstClr val="white"/>
            </a:solidFill>
            <a:effectLst/>
            <a:uLnTx/>
            <a:uFillTx/>
            <a:latin typeface="游ゴシック" panose="020B0400000000000000" pitchFamily="50" charset="-128"/>
            <a:ea typeface="游ゴシック" panose="020B0400000000000000" pitchFamily="50" charset="-128"/>
            <a:cs typeface="+mn-cs"/>
          </a:endParaRPr>
        </a:p>
        <a:p>
          <a:r>
            <a:rPr kumimoji="1" lang="ja-JP" altLang="ja-JP" sz="1100">
              <a:solidFill>
                <a:schemeClr val="lt1"/>
              </a:solidFill>
              <a:effectLst/>
              <a:latin typeface="+mn-lt"/>
              <a:ea typeface="+mn-ea"/>
              <a:cs typeface="+mn-cs"/>
            </a:rPr>
            <a:t>＋ボタンを使用してください。</a:t>
          </a:r>
          <a:endParaRPr lang="ja-JP" altLang="ja-JP">
            <a:effectLst/>
          </a:endParaRPr>
        </a:p>
      </xdr:txBody>
    </xdr:sp>
    <xdr:clientData/>
  </xdr:twoCellAnchor>
  <xdr:twoCellAnchor editAs="absolute">
    <xdr:from>
      <xdr:col>34</xdr:col>
      <xdr:colOff>9525</xdr:colOff>
      <xdr:row>4</xdr:row>
      <xdr:rowOff>123825</xdr:rowOff>
    </xdr:from>
    <xdr:to>
      <xdr:col>42</xdr:col>
      <xdr:colOff>28576</xdr:colOff>
      <xdr:row>17</xdr:row>
      <xdr:rowOff>145032</xdr:rowOff>
    </xdr:to>
    <xdr:grpSp>
      <xdr:nvGrpSpPr>
        <xdr:cNvPr id="4" name="グループ化 3"/>
        <xdr:cNvGrpSpPr/>
      </xdr:nvGrpSpPr>
      <xdr:grpSpPr>
        <a:xfrm>
          <a:off x="8162925" y="962025"/>
          <a:ext cx="1924051" cy="3031107"/>
          <a:chOff x="7419974" y="1285875"/>
          <a:chExt cx="1924051" cy="3028950"/>
        </a:xfrm>
      </xdr:grpSpPr>
      <xdr:sp macro="" textlink="">
        <xdr:nvSpPr>
          <xdr:cNvPr id="5" name="正方形/長方形 4"/>
          <xdr:cNvSpPr/>
        </xdr:nvSpPr>
        <xdr:spPr>
          <a:xfrm>
            <a:off x="7419974" y="1285875"/>
            <a:ext cx="1924051" cy="1028700"/>
          </a:xfrm>
          <a:prstGeom prst="rect">
            <a:avLst/>
          </a:prstGeom>
          <a:solidFill>
            <a:srgbClr val="FFFFCC"/>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chemeClr val="bg2">
                    <a:lumMod val="25000"/>
                  </a:schemeClr>
                </a:solidFill>
                <a:latin typeface="游ゴシック" panose="020B0400000000000000" pitchFamily="50" charset="-128"/>
                <a:ea typeface="游ゴシック" panose="020B0400000000000000" pitchFamily="50" charset="-128"/>
              </a:rPr>
              <a:t>黄色のセルは入力必須です</a:t>
            </a:r>
          </a:p>
          <a:p>
            <a:pPr algn="l"/>
            <a:endParaRPr kumimoji="1" lang="ja-JP" altLang="en-US" sz="900">
              <a:solidFill>
                <a:schemeClr val="bg2">
                  <a:lumMod val="25000"/>
                </a:schemeClr>
              </a:solidFill>
              <a:latin typeface="游ゴシック" panose="020B0400000000000000" pitchFamily="50" charset="-128"/>
              <a:ea typeface="游ゴシック" panose="020B0400000000000000" pitchFamily="50" charset="-128"/>
            </a:endParaRPr>
          </a:p>
          <a:p>
            <a:pPr algn="l"/>
            <a:r>
              <a:rPr kumimoji="1" lang="ja-JP" altLang="en-US" sz="900">
                <a:solidFill>
                  <a:schemeClr val="bg2">
                    <a:lumMod val="25000"/>
                  </a:schemeClr>
                </a:solidFill>
                <a:latin typeface="游ゴシック" panose="020B0400000000000000" pitchFamily="50" charset="-128"/>
                <a:ea typeface="游ゴシック" panose="020B0400000000000000" pitchFamily="50" charset="-128"/>
              </a:rPr>
              <a:t>入力すると、黄色のセルは「白」になります</a:t>
            </a:r>
          </a:p>
        </xdr:txBody>
      </xdr:sp>
      <xdr:sp macro="" textlink="">
        <xdr:nvSpPr>
          <xdr:cNvPr id="6" name="正方形/長方形 5"/>
          <xdr:cNvSpPr/>
        </xdr:nvSpPr>
        <xdr:spPr>
          <a:xfrm>
            <a:off x="7419974" y="2314575"/>
            <a:ext cx="1924051" cy="1028700"/>
          </a:xfrm>
          <a:prstGeom prst="rect">
            <a:avLst/>
          </a:prstGeom>
          <a:solidFill>
            <a:schemeClr val="accent2">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chemeClr val="bg2">
                    <a:lumMod val="25000"/>
                  </a:schemeClr>
                </a:solidFill>
                <a:latin typeface="游ゴシック" panose="020B0400000000000000" pitchFamily="50" charset="-128"/>
                <a:ea typeface="游ゴシック" panose="020B0400000000000000" pitchFamily="50" charset="-128"/>
              </a:rPr>
              <a:t>オレンジ色のセルは選択式です</a:t>
            </a:r>
            <a:endParaRPr kumimoji="1" lang="en-US" altLang="ja-JP" sz="900" b="1">
              <a:solidFill>
                <a:schemeClr val="bg2">
                  <a:lumMod val="25000"/>
                </a:schemeClr>
              </a:solidFill>
              <a:latin typeface="游ゴシック" panose="020B0400000000000000" pitchFamily="50" charset="-128"/>
              <a:ea typeface="游ゴシック" panose="020B0400000000000000" pitchFamily="50" charset="-128"/>
            </a:endParaRPr>
          </a:p>
          <a:p>
            <a:pPr algn="l"/>
            <a:r>
              <a:rPr kumimoji="1" lang="ja-JP" altLang="en-US" sz="900">
                <a:solidFill>
                  <a:schemeClr val="bg2">
                    <a:lumMod val="25000"/>
                  </a:schemeClr>
                </a:solidFill>
                <a:latin typeface="游ゴシック" panose="020B0400000000000000" pitchFamily="50" charset="-128"/>
                <a:ea typeface="游ゴシック" panose="020B0400000000000000" pitchFamily="50" charset="-128"/>
              </a:rPr>
              <a:t>入力すると、オレンジ色のセルは「白」になります</a:t>
            </a:r>
          </a:p>
        </xdr:txBody>
      </xdr:sp>
      <xdr:sp macro="" textlink="">
        <xdr:nvSpPr>
          <xdr:cNvPr id="7" name="正方形/長方形 6"/>
          <xdr:cNvSpPr/>
        </xdr:nvSpPr>
        <xdr:spPr>
          <a:xfrm>
            <a:off x="7419974" y="3324225"/>
            <a:ext cx="1924051" cy="990600"/>
          </a:xfrm>
          <a:prstGeom prst="rect">
            <a:avLst/>
          </a:prstGeom>
          <a:solidFill>
            <a:schemeClr val="accent1">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E7E6E6">
                    <a:lumMod val="25000"/>
                  </a:srgbClr>
                </a:solidFill>
                <a:effectLst/>
                <a:uLnTx/>
                <a:uFillTx/>
                <a:latin typeface="游ゴシック" panose="020B0400000000000000" pitchFamily="50" charset="-128"/>
                <a:ea typeface="游ゴシック" panose="020B0400000000000000" pitchFamily="50" charset="-128"/>
                <a:cs typeface="+mn-cs"/>
              </a:rPr>
              <a:t>青色のセルは計算式が入っていますので、入力不要です。</a:t>
            </a:r>
            <a:endParaRPr kumimoji="1" lang="en-US" altLang="ja-JP" sz="900" b="1" i="0" u="none" strike="noStrike" kern="0" cap="none" spc="0" normalizeH="0" baseline="0" noProof="0">
              <a:ln>
                <a:noFill/>
              </a:ln>
              <a:solidFill>
                <a:srgbClr val="E7E6E6">
                  <a:lumMod val="25000"/>
                </a:srgbClr>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rgbClr val="E7E6E6">
                  <a:lumMod val="25000"/>
                </a:srgbClr>
              </a:solidFill>
              <a:effectLst/>
              <a:uLnTx/>
              <a:uFillTx/>
              <a:latin typeface="游ゴシック" panose="020B0400000000000000" pitchFamily="50" charset="-128"/>
              <a:ea typeface="游ゴシック" panose="020B0400000000000000" pitchFamily="50" charset="-128"/>
              <a:cs typeface="+mn-cs"/>
            </a:endParaRPr>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37</xdr:col>
      <xdr:colOff>142875</xdr:colOff>
      <xdr:row>10</xdr:row>
      <xdr:rowOff>85725</xdr:rowOff>
    </xdr:from>
    <xdr:ext cx="819455" cy="242374"/>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6838950" y="1800225"/>
          <a:ext cx="81945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900">
              <a:solidFill>
                <a:schemeClr val="bg1">
                  <a:lumMod val="50000"/>
                </a:schemeClr>
              </a:solidFill>
            </a:rPr>
            <a:t>（西暦・必須）</a:t>
          </a:r>
        </a:p>
      </xdr:txBody>
    </xdr:sp>
    <xdr:clientData/>
  </xdr:oneCellAnchor>
  <xdr:twoCellAnchor>
    <xdr:from>
      <xdr:col>10</xdr:col>
      <xdr:colOff>19050</xdr:colOff>
      <xdr:row>0</xdr:row>
      <xdr:rowOff>0</xdr:rowOff>
    </xdr:from>
    <xdr:to>
      <xdr:col>29</xdr:col>
      <xdr:colOff>104775</xdr:colOff>
      <xdr:row>0</xdr:row>
      <xdr:rowOff>9525</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828800" y="0"/>
          <a:ext cx="3524250" cy="9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様式</a:t>
          </a:r>
          <a:r>
            <a:rPr kumimoji="1" lang="en-US" altLang="ja-JP" sz="18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4</a:t>
          </a:r>
          <a:endParaRPr kumimoji="1" lang="ja-JP" altLang="en-US" sz="18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editAs="absolute">
    <xdr:from>
      <xdr:col>44</xdr:col>
      <xdr:colOff>161925</xdr:colOff>
      <xdr:row>3</xdr:row>
      <xdr:rowOff>123825</xdr:rowOff>
    </xdr:from>
    <xdr:to>
      <xdr:col>55</xdr:col>
      <xdr:colOff>112060</xdr:colOff>
      <xdr:row>15</xdr:row>
      <xdr:rowOff>22411</xdr:rowOff>
    </xdr:to>
    <xdr:grpSp>
      <xdr:nvGrpSpPr>
        <xdr:cNvPr id="4" name="グループ化 3"/>
        <xdr:cNvGrpSpPr/>
      </xdr:nvGrpSpPr>
      <xdr:grpSpPr>
        <a:xfrm>
          <a:off x="8124825" y="981075"/>
          <a:ext cx="1940860" cy="3079936"/>
          <a:chOff x="7419974" y="1285875"/>
          <a:chExt cx="1924051" cy="3067050"/>
        </a:xfrm>
      </xdr:grpSpPr>
      <xdr:sp macro="" textlink="">
        <xdr:nvSpPr>
          <xdr:cNvPr id="5" name="正方形/長方形 4"/>
          <xdr:cNvSpPr/>
        </xdr:nvSpPr>
        <xdr:spPr>
          <a:xfrm>
            <a:off x="7419974" y="1285875"/>
            <a:ext cx="1924051" cy="1028700"/>
          </a:xfrm>
          <a:prstGeom prst="rect">
            <a:avLst/>
          </a:prstGeom>
          <a:solidFill>
            <a:srgbClr val="FFFFCC"/>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chemeClr val="bg2">
                    <a:lumMod val="25000"/>
                  </a:schemeClr>
                </a:solidFill>
                <a:latin typeface="游ゴシック" panose="020B0400000000000000" pitchFamily="50" charset="-128"/>
                <a:ea typeface="游ゴシック" panose="020B0400000000000000" pitchFamily="50" charset="-128"/>
              </a:rPr>
              <a:t>黄色のセルは入力必須です</a:t>
            </a:r>
          </a:p>
          <a:p>
            <a:pPr algn="l"/>
            <a:endParaRPr kumimoji="1" lang="ja-JP" altLang="en-US" sz="900">
              <a:solidFill>
                <a:schemeClr val="bg2">
                  <a:lumMod val="25000"/>
                </a:schemeClr>
              </a:solidFill>
              <a:latin typeface="游ゴシック" panose="020B0400000000000000" pitchFamily="50" charset="-128"/>
              <a:ea typeface="游ゴシック" panose="020B0400000000000000" pitchFamily="50" charset="-128"/>
            </a:endParaRPr>
          </a:p>
          <a:p>
            <a:pPr algn="l"/>
            <a:r>
              <a:rPr kumimoji="1" lang="ja-JP" altLang="en-US" sz="900">
                <a:solidFill>
                  <a:schemeClr val="bg2">
                    <a:lumMod val="25000"/>
                  </a:schemeClr>
                </a:solidFill>
                <a:latin typeface="游ゴシック" panose="020B0400000000000000" pitchFamily="50" charset="-128"/>
                <a:ea typeface="游ゴシック" panose="020B0400000000000000" pitchFamily="50" charset="-128"/>
              </a:rPr>
              <a:t>入力すると、黄色のセルは「白」になります</a:t>
            </a:r>
          </a:p>
        </xdr:txBody>
      </xdr:sp>
      <xdr:sp macro="" textlink="">
        <xdr:nvSpPr>
          <xdr:cNvPr id="6" name="正方形/長方形 5"/>
          <xdr:cNvSpPr/>
        </xdr:nvSpPr>
        <xdr:spPr>
          <a:xfrm>
            <a:off x="7419974" y="2314575"/>
            <a:ext cx="1924051" cy="1028700"/>
          </a:xfrm>
          <a:prstGeom prst="rect">
            <a:avLst/>
          </a:prstGeom>
          <a:solidFill>
            <a:schemeClr val="accent2">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chemeClr val="bg2">
                    <a:lumMod val="25000"/>
                  </a:schemeClr>
                </a:solidFill>
                <a:latin typeface="游ゴシック" panose="020B0400000000000000" pitchFamily="50" charset="-128"/>
                <a:ea typeface="游ゴシック" panose="020B0400000000000000" pitchFamily="50" charset="-128"/>
              </a:rPr>
              <a:t>オレンジ色のセルは選択式です</a:t>
            </a:r>
            <a:endParaRPr kumimoji="1" lang="en-US" altLang="ja-JP" sz="900" b="1">
              <a:solidFill>
                <a:schemeClr val="bg2">
                  <a:lumMod val="25000"/>
                </a:schemeClr>
              </a:solidFill>
              <a:latin typeface="游ゴシック" panose="020B0400000000000000" pitchFamily="50" charset="-128"/>
              <a:ea typeface="游ゴシック" panose="020B0400000000000000" pitchFamily="50" charset="-128"/>
            </a:endParaRPr>
          </a:p>
          <a:p>
            <a:pPr algn="l"/>
            <a:r>
              <a:rPr kumimoji="1" lang="ja-JP" altLang="en-US" sz="900">
                <a:solidFill>
                  <a:schemeClr val="bg2">
                    <a:lumMod val="25000"/>
                  </a:schemeClr>
                </a:solidFill>
                <a:latin typeface="游ゴシック" panose="020B0400000000000000" pitchFamily="50" charset="-128"/>
                <a:ea typeface="游ゴシック" panose="020B0400000000000000" pitchFamily="50" charset="-128"/>
              </a:rPr>
              <a:t>入力すると、オレンジ色のセルは「白」になります</a:t>
            </a:r>
          </a:p>
        </xdr:txBody>
      </xdr:sp>
      <xdr:sp macro="" textlink="">
        <xdr:nvSpPr>
          <xdr:cNvPr id="7" name="正方形/長方形 6"/>
          <xdr:cNvSpPr/>
        </xdr:nvSpPr>
        <xdr:spPr>
          <a:xfrm>
            <a:off x="7419974" y="3324225"/>
            <a:ext cx="1924051" cy="1028700"/>
          </a:xfrm>
          <a:prstGeom prst="rect">
            <a:avLst/>
          </a:prstGeom>
          <a:solidFill>
            <a:schemeClr val="accent1">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000">
              <a:solidFill>
                <a:schemeClr val="bg2">
                  <a:lumMod val="25000"/>
                </a:schemeClr>
              </a:solidFill>
              <a:latin typeface="游ゴシック" panose="020B0400000000000000" pitchFamily="50" charset="-128"/>
              <a:ea typeface="游ゴシック" panose="020B0400000000000000" pitchFamily="50" charset="-128"/>
            </a:endParaRPr>
          </a:p>
          <a:p>
            <a:pPr algn="l"/>
            <a:r>
              <a:rPr kumimoji="1" lang="ja-JP" altLang="en-US" sz="1000">
                <a:solidFill>
                  <a:schemeClr val="bg2">
                    <a:lumMod val="25000"/>
                  </a:schemeClr>
                </a:solidFill>
                <a:latin typeface="游ゴシック" panose="020B0400000000000000" pitchFamily="50" charset="-128"/>
                <a:ea typeface="游ゴシック" panose="020B0400000000000000" pitchFamily="50" charset="-128"/>
              </a:rPr>
              <a:t>青色セルは計算式設定有りのため、入力不要です</a:t>
            </a:r>
          </a:p>
        </xdr:txBody>
      </xdr:sp>
    </xdr:grpSp>
    <xdr:clientData/>
  </xdr:twoCellAnchor>
</xdr:wsDr>
</file>

<file path=xl/drawings/drawing3.xml><?xml version="1.0" encoding="utf-8"?>
<xdr:wsDr xmlns:xdr="http://schemas.openxmlformats.org/drawingml/2006/spreadsheetDrawing" xmlns:a="http://schemas.openxmlformats.org/drawingml/2006/main">
  <xdr:oneCellAnchor>
    <xdr:from>
      <xdr:col>37</xdr:col>
      <xdr:colOff>142875</xdr:colOff>
      <xdr:row>10</xdr:row>
      <xdr:rowOff>85725</xdr:rowOff>
    </xdr:from>
    <xdr:ext cx="819455" cy="242374"/>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6838950" y="2590800"/>
          <a:ext cx="81945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900">
              <a:solidFill>
                <a:schemeClr val="bg1">
                  <a:lumMod val="50000"/>
                </a:schemeClr>
              </a:solidFill>
            </a:rPr>
            <a:t>（西暦・必須）</a:t>
          </a:r>
        </a:p>
      </xdr:txBody>
    </xdr:sp>
    <xdr:clientData/>
  </xdr:oneCellAnchor>
  <xdr:twoCellAnchor>
    <xdr:from>
      <xdr:col>10</xdr:col>
      <xdr:colOff>19050</xdr:colOff>
      <xdr:row>0</xdr:row>
      <xdr:rowOff>0</xdr:rowOff>
    </xdr:from>
    <xdr:to>
      <xdr:col>29</xdr:col>
      <xdr:colOff>104775</xdr:colOff>
      <xdr:row>0</xdr:row>
      <xdr:rowOff>9525</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828800" y="0"/>
          <a:ext cx="3524250" cy="9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様式</a:t>
          </a:r>
          <a:r>
            <a:rPr kumimoji="1" lang="en-US" altLang="ja-JP" sz="18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4</a:t>
          </a:r>
          <a:endParaRPr kumimoji="1" lang="ja-JP" altLang="en-US" sz="18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editAs="absolute">
    <xdr:from>
      <xdr:col>44</xdr:col>
      <xdr:colOff>161925</xdr:colOff>
      <xdr:row>3</xdr:row>
      <xdr:rowOff>123825</xdr:rowOff>
    </xdr:from>
    <xdr:to>
      <xdr:col>55</xdr:col>
      <xdr:colOff>112060</xdr:colOff>
      <xdr:row>15</xdr:row>
      <xdr:rowOff>22411</xdr:rowOff>
    </xdr:to>
    <xdr:grpSp>
      <xdr:nvGrpSpPr>
        <xdr:cNvPr id="4" name="グループ化 3"/>
        <xdr:cNvGrpSpPr/>
      </xdr:nvGrpSpPr>
      <xdr:grpSpPr>
        <a:xfrm>
          <a:off x="8179490" y="993499"/>
          <a:ext cx="1954527" cy="3087390"/>
          <a:chOff x="7419974" y="1285875"/>
          <a:chExt cx="1924051" cy="3067050"/>
        </a:xfrm>
      </xdr:grpSpPr>
      <xdr:sp macro="" textlink="">
        <xdr:nvSpPr>
          <xdr:cNvPr id="5" name="正方形/長方形 4"/>
          <xdr:cNvSpPr/>
        </xdr:nvSpPr>
        <xdr:spPr>
          <a:xfrm>
            <a:off x="7419974" y="1285875"/>
            <a:ext cx="1924051" cy="1028700"/>
          </a:xfrm>
          <a:prstGeom prst="rect">
            <a:avLst/>
          </a:prstGeom>
          <a:solidFill>
            <a:srgbClr val="FFFFCC"/>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chemeClr val="bg2">
                    <a:lumMod val="25000"/>
                  </a:schemeClr>
                </a:solidFill>
                <a:latin typeface="游ゴシック" panose="020B0400000000000000" pitchFamily="50" charset="-128"/>
                <a:ea typeface="游ゴシック" panose="020B0400000000000000" pitchFamily="50" charset="-128"/>
              </a:rPr>
              <a:t>黄色のセルは入力必須です</a:t>
            </a:r>
          </a:p>
          <a:p>
            <a:pPr algn="l"/>
            <a:endParaRPr kumimoji="1" lang="ja-JP" altLang="en-US" sz="900">
              <a:solidFill>
                <a:schemeClr val="bg2">
                  <a:lumMod val="25000"/>
                </a:schemeClr>
              </a:solidFill>
              <a:latin typeface="游ゴシック" panose="020B0400000000000000" pitchFamily="50" charset="-128"/>
              <a:ea typeface="游ゴシック" panose="020B0400000000000000" pitchFamily="50" charset="-128"/>
            </a:endParaRPr>
          </a:p>
          <a:p>
            <a:pPr algn="l"/>
            <a:r>
              <a:rPr kumimoji="1" lang="ja-JP" altLang="en-US" sz="900">
                <a:solidFill>
                  <a:schemeClr val="bg2">
                    <a:lumMod val="25000"/>
                  </a:schemeClr>
                </a:solidFill>
                <a:latin typeface="游ゴシック" panose="020B0400000000000000" pitchFamily="50" charset="-128"/>
                <a:ea typeface="游ゴシック" panose="020B0400000000000000" pitchFamily="50" charset="-128"/>
              </a:rPr>
              <a:t>入力すると、黄色のセルは「白」になります</a:t>
            </a:r>
          </a:p>
        </xdr:txBody>
      </xdr:sp>
      <xdr:sp macro="" textlink="">
        <xdr:nvSpPr>
          <xdr:cNvPr id="6" name="正方形/長方形 5"/>
          <xdr:cNvSpPr/>
        </xdr:nvSpPr>
        <xdr:spPr>
          <a:xfrm>
            <a:off x="7419974" y="2314575"/>
            <a:ext cx="1924051" cy="1028700"/>
          </a:xfrm>
          <a:prstGeom prst="rect">
            <a:avLst/>
          </a:prstGeom>
          <a:solidFill>
            <a:schemeClr val="accent2">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chemeClr val="bg2">
                    <a:lumMod val="25000"/>
                  </a:schemeClr>
                </a:solidFill>
                <a:latin typeface="游ゴシック" panose="020B0400000000000000" pitchFamily="50" charset="-128"/>
                <a:ea typeface="游ゴシック" panose="020B0400000000000000" pitchFamily="50" charset="-128"/>
              </a:rPr>
              <a:t>オレンジ色のセルは選択式です</a:t>
            </a:r>
            <a:endParaRPr kumimoji="1" lang="en-US" altLang="ja-JP" sz="900" b="1">
              <a:solidFill>
                <a:schemeClr val="bg2">
                  <a:lumMod val="25000"/>
                </a:schemeClr>
              </a:solidFill>
              <a:latin typeface="游ゴシック" panose="020B0400000000000000" pitchFamily="50" charset="-128"/>
              <a:ea typeface="游ゴシック" panose="020B0400000000000000" pitchFamily="50" charset="-128"/>
            </a:endParaRPr>
          </a:p>
          <a:p>
            <a:pPr algn="l"/>
            <a:r>
              <a:rPr kumimoji="1" lang="ja-JP" altLang="en-US" sz="900">
                <a:solidFill>
                  <a:schemeClr val="bg2">
                    <a:lumMod val="25000"/>
                  </a:schemeClr>
                </a:solidFill>
                <a:latin typeface="游ゴシック" panose="020B0400000000000000" pitchFamily="50" charset="-128"/>
                <a:ea typeface="游ゴシック" panose="020B0400000000000000" pitchFamily="50" charset="-128"/>
              </a:rPr>
              <a:t>入力すると、オレンジ色のセルは「白」になります</a:t>
            </a:r>
          </a:p>
        </xdr:txBody>
      </xdr:sp>
      <xdr:sp macro="" textlink="">
        <xdr:nvSpPr>
          <xdr:cNvPr id="7" name="正方形/長方形 6"/>
          <xdr:cNvSpPr/>
        </xdr:nvSpPr>
        <xdr:spPr>
          <a:xfrm>
            <a:off x="7419974" y="3324225"/>
            <a:ext cx="1924051" cy="1028700"/>
          </a:xfrm>
          <a:prstGeom prst="rect">
            <a:avLst/>
          </a:prstGeom>
          <a:solidFill>
            <a:schemeClr val="accent1">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000">
              <a:solidFill>
                <a:schemeClr val="bg2">
                  <a:lumMod val="25000"/>
                </a:schemeClr>
              </a:solidFill>
              <a:latin typeface="游ゴシック" panose="020B0400000000000000" pitchFamily="50" charset="-128"/>
              <a:ea typeface="游ゴシック" panose="020B0400000000000000" pitchFamily="50" charset="-128"/>
            </a:endParaRPr>
          </a:p>
          <a:p>
            <a:pPr algn="l"/>
            <a:r>
              <a:rPr kumimoji="1" lang="ja-JP" altLang="en-US" sz="1000">
                <a:solidFill>
                  <a:schemeClr val="bg2">
                    <a:lumMod val="25000"/>
                  </a:schemeClr>
                </a:solidFill>
                <a:latin typeface="游ゴシック" panose="020B0400000000000000" pitchFamily="50" charset="-128"/>
                <a:ea typeface="游ゴシック" panose="020B0400000000000000" pitchFamily="50" charset="-128"/>
              </a:rPr>
              <a:t>青色セルは計算式設定有りのため、入力不要です</a:t>
            </a:r>
          </a:p>
        </xdr:txBody>
      </xdr:sp>
    </xdr:grpSp>
    <xdr:clientData/>
  </xdr:twoCellAnchor>
</xdr:wsDr>
</file>

<file path=xl/drawings/drawing4.xml><?xml version="1.0" encoding="utf-8"?>
<xdr:wsDr xmlns:xdr="http://schemas.openxmlformats.org/drawingml/2006/spreadsheetDrawing" xmlns:a="http://schemas.openxmlformats.org/drawingml/2006/main">
  <xdr:oneCellAnchor>
    <xdr:from>
      <xdr:col>37</xdr:col>
      <xdr:colOff>142875</xdr:colOff>
      <xdr:row>10</xdr:row>
      <xdr:rowOff>85725</xdr:rowOff>
    </xdr:from>
    <xdr:ext cx="819455" cy="242374"/>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6838950" y="2590800"/>
          <a:ext cx="81945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900">
              <a:solidFill>
                <a:schemeClr val="bg1">
                  <a:lumMod val="50000"/>
                </a:schemeClr>
              </a:solidFill>
            </a:rPr>
            <a:t>（西暦・必須）</a:t>
          </a:r>
        </a:p>
      </xdr:txBody>
    </xdr:sp>
    <xdr:clientData/>
  </xdr:oneCellAnchor>
  <xdr:twoCellAnchor>
    <xdr:from>
      <xdr:col>10</xdr:col>
      <xdr:colOff>19050</xdr:colOff>
      <xdr:row>0</xdr:row>
      <xdr:rowOff>0</xdr:rowOff>
    </xdr:from>
    <xdr:to>
      <xdr:col>29</xdr:col>
      <xdr:colOff>104775</xdr:colOff>
      <xdr:row>0</xdr:row>
      <xdr:rowOff>9525</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828800" y="0"/>
          <a:ext cx="3524250" cy="9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様式</a:t>
          </a:r>
          <a:r>
            <a:rPr kumimoji="1" lang="en-US" altLang="ja-JP" sz="18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4</a:t>
          </a:r>
          <a:endParaRPr kumimoji="1" lang="ja-JP" altLang="en-US" sz="18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editAs="absolute">
    <xdr:from>
      <xdr:col>44</xdr:col>
      <xdr:colOff>161925</xdr:colOff>
      <xdr:row>3</xdr:row>
      <xdr:rowOff>123825</xdr:rowOff>
    </xdr:from>
    <xdr:to>
      <xdr:col>55</xdr:col>
      <xdr:colOff>112060</xdr:colOff>
      <xdr:row>15</xdr:row>
      <xdr:rowOff>22411</xdr:rowOff>
    </xdr:to>
    <xdr:grpSp>
      <xdr:nvGrpSpPr>
        <xdr:cNvPr id="4" name="グループ化 3"/>
        <xdr:cNvGrpSpPr/>
      </xdr:nvGrpSpPr>
      <xdr:grpSpPr>
        <a:xfrm>
          <a:off x="8179490" y="993499"/>
          <a:ext cx="1954527" cy="3087390"/>
          <a:chOff x="7419974" y="1285875"/>
          <a:chExt cx="1924051" cy="3067050"/>
        </a:xfrm>
      </xdr:grpSpPr>
      <xdr:sp macro="" textlink="">
        <xdr:nvSpPr>
          <xdr:cNvPr id="5" name="正方形/長方形 4"/>
          <xdr:cNvSpPr/>
        </xdr:nvSpPr>
        <xdr:spPr>
          <a:xfrm>
            <a:off x="7419974" y="1285875"/>
            <a:ext cx="1924051" cy="1028700"/>
          </a:xfrm>
          <a:prstGeom prst="rect">
            <a:avLst/>
          </a:prstGeom>
          <a:solidFill>
            <a:srgbClr val="FFFFCC"/>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chemeClr val="bg2">
                    <a:lumMod val="25000"/>
                  </a:schemeClr>
                </a:solidFill>
                <a:latin typeface="游ゴシック" panose="020B0400000000000000" pitchFamily="50" charset="-128"/>
                <a:ea typeface="游ゴシック" panose="020B0400000000000000" pitchFamily="50" charset="-128"/>
              </a:rPr>
              <a:t>黄色のセルは入力必須です</a:t>
            </a:r>
          </a:p>
          <a:p>
            <a:pPr algn="l"/>
            <a:endParaRPr kumimoji="1" lang="ja-JP" altLang="en-US" sz="900">
              <a:solidFill>
                <a:schemeClr val="bg2">
                  <a:lumMod val="25000"/>
                </a:schemeClr>
              </a:solidFill>
              <a:latin typeface="游ゴシック" panose="020B0400000000000000" pitchFamily="50" charset="-128"/>
              <a:ea typeface="游ゴシック" panose="020B0400000000000000" pitchFamily="50" charset="-128"/>
            </a:endParaRPr>
          </a:p>
          <a:p>
            <a:pPr algn="l"/>
            <a:r>
              <a:rPr kumimoji="1" lang="ja-JP" altLang="en-US" sz="900">
                <a:solidFill>
                  <a:schemeClr val="bg2">
                    <a:lumMod val="25000"/>
                  </a:schemeClr>
                </a:solidFill>
                <a:latin typeface="游ゴシック" panose="020B0400000000000000" pitchFamily="50" charset="-128"/>
                <a:ea typeface="游ゴシック" panose="020B0400000000000000" pitchFamily="50" charset="-128"/>
              </a:rPr>
              <a:t>入力すると、黄色のセルは「白」になります</a:t>
            </a:r>
          </a:p>
        </xdr:txBody>
      </xdr:sp>
      <xdr:sp macro="" textlink="">
        <xdr:nvSpPr>
          <xdr:cNvPr id="6" name="正方形/長方形 5"/>
          <xdr:cNvSpPr/>
        </xdr:nvSpPr>
        <xdr:spPr>
          <a:xfrm>
            <a:off x="7419974" y="2314575"/>
            <a:ext cx="1924051" cy="1028700"/>
          </a:xfrm>
          <a:prstGeom prst="rect">
            <a:avLst/>
          </a:prstGeom>
          <a:solidFill>
            <a:schemeClr val="accent2">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chemeClr val="bg2">
                    <a:lumMod val="25000"/>
                  </a:schemeClr>
                </a:solidFill>
                <a:latin typeface="游ゴシック" panose="020B0400000000000000" pitchFamily="50" charset="-128"/>
                <a:ea typeface="游ゴシック" panose="020B0400000000000000" pitchFamily="50" charset="-128"/>
              </a:rPr>
              <a:t>オレンジ色のセルは選択式です</a:t>
            </a:r>
            <a:endParaRPr kumimoji="1" lang="en-US" altLang="ja-JP" sz="900" b="1">
              <a:solidFill>
                <a:schemeClr val="bg2">
                  <a:lumMod val="25000"/>
                </a:schemeClr>
              </a:solidFill>
              <a:latin typeface="游ゴシック" panose="020B0400000000000000" pitchFamily="50" charset="-128"/>
              <a:ea typeface="游ゴシック" panose="020B0400000000000000" pitchFamily="50" charset="-128"/>
            </a:endParaRPr>
          </a:p>
          <a:p>
            <a:pPr algn="l"/>
            <a:r>
              <a:rPr kumimoji="1" lang="ja-JP" altLang="en-US" sz="900">
                <a:solidFill>
                  <a:schemeClr val="bg2">
                    <a:lumMod val="25000"/>
                  </a:schemeClr>
                </a:solidFill>
                <a:latin typeface="游ゴシック" panose="020B0400000000000000" pitchFamily="50" charset="-128"/>
                <a:ea typeface="游ゴシック" panose="020B0400000000000000" pitchFamily="50" charset="-128"/>
              </a:rPr>
              <a:t>入力すると、オレンジ色のセルは「白」になります</a:t>
            </a:r>
          </a:p>
        </xdr:txBody>
      </xdr:sp>
      <xdr:sp macro="" textlink="">
        <xdr:nvSpPr>
          <xdr:cNvPr id="7" name="正方形/長方形 6"/>
          <xdr:cNvSpPr/>
        </xdr:nvSpPr>
        <xdr:spPr>
          <a:xfrm>
            <a:off x="7419974" y="3324225"/>
            <a:ext cx="1924051" cy="1028700"/>
          </a:xfrm>
          <a:prstGeom prst="rect">
            <a:avLst/>
          </a:prstGeom>
          <a:solidFill>
            <a:schemeClr val="accent1">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000">
              <a:solidFill>
                <a:schemeClr val="bg2">
                  <a:lumMod val="25000"/>
                </a:schemeClr>
              </a:solidFill>
              <a:latin typeface="游ゴシック" panose="020B0400000000000000" pitchFamily="50" charset="-128"/>
              <a:ea typeface="游ゴシック" panose="020B0400000000000000" pitchFamily="50" charset="-128"/>
            </a:endParaRPr>
          </a:p>
          <a:p>
            <a:pPr algn="l"/>
            <a:r>
              <a:rPr kumimoji="1" lang="ja-JP" altLang="en-US" sz="1000">
                <a:solidFill>
                  <a:schemeClr val="bg2">
                    <a:lumMod val="25000"/>
                  </a:schemeClr>
                </a:solidFill>
                <a:latin typeface="游ゴシック" panose="020B0400000000000000" pitchFamily="50" charset="-128"/>
                <a:ea typeface="游ゴシック" panose="020B0400000000000000" pitchFamily="50" charset="-128"/>
              </a:rPr>
              <a:t>青色セルは計算式設定有りのため、入力不要です</a:t>
            </a:r>
          </a:p>
        </xdr:txBody>
      </xdr:sp>
    </xdr:grpSp>
    <xdr:clientData/>
  </xdr:twoCellAnchor>
</xdr:wsDr>
</file>

<file path=xl/drawings/drawing5.xml><?xml version="1.0" encoding="utf-8"?>
<xdr:wsDr xmlns:xdr="http://schemas.openxmlformats.org/drawingml/2006/spreadsheetDrawing" xmlns:a="http://schemas.openxmlformats.org/drawingml/2006/main">
  <xdr:oneCellAnchor>
    <xdr:from>
      <xdr:col>37</xdr:col>
      <xdr:colOff>142875</xdr:colOff>
      <xdr:row>10</xdr:row>
      <xdr:rowOff>85725</xdr:rowOff>
    </xdr:from>
    <xdr:ext cx="819455" cy="242374"/>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6838950" y="2590800"/>
          <a:ext cx="81945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900">
              <a:solidFill>
                <a:schemeClr val="bg1">
                  <a:lumMod val="50000"/>
                </a:schemeClr>
              </a:solidFill>
            </a:rPr>
            <a:t>（西暦・必須）</a:t>
          </a:r>
        </a:p>
      </xdr:txBody>
    </xdr:sp>
    <xdr:clientData/>
  </xdr:oneCellAnchor>
  <xdr:twoCellAnchor>
    <xdr:from>
      <xdr:col>10</xdr:col>
      <xdr:colOff>19050</xdr:colOff>
      <xdr:row>0</xdr:row>
      <xdr:rowOff>0</xdr:rowOff>
    </xdr:from>
    <xdr:to>
      <xdr:col>29</xdr:col>
      <xdr:colOff>104775</xdr:colOff>
      <xdr:row>0</xdr:row>
      <xdr:rowOff>9525</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828800" y="0"/>
          <a:ext cx="3524250" cy="9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様式</a:t>
          </a:r>
          <a:r>
            <a:rPr kumimoji="1" lang="en-US" altLang="ja-JP" sz="18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4</a:t>
          </a:r>
          <a:endParaRPr kumimoji="1" lang="ja-JP" altLang="en-US" sz="18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editAs="absolute">
    <xdr:from>
      <xdr:col>44</xdr:col>
      <xdr:colOff>161925</xdr:colOff>
      <xdr:row>3</xdr:row>
      <xdr:rowOff>123825</xdr:rowOff>
    </xdr:from>
    <xdr:to>
      <xdr:col>55</xdr:col>
      <xdr:colOff>112060</xdr:colOff>
      <xdr:row>15</xdr:row>
      <xdr:rowOff>22411</xdr:rowOff>
    </xdr:to>
    <xdr:grpSp>
      <xdr:nvGrpSpPr>
        <xdr:cNvPr id="4" name="グループ化 3"/>
        <xdr:cNvGrpSpPr/>
      </xdr:nvGrpSpPr>
      <xdr:grpSpPr>
        <a:xfrm>
          <a:off x="8179490" y="993499"/>
          <a:ext cx="1954527" cy="3087390"/>
          <a:chOff x="7419974" y="1285875"/>
          <a:chExt cx="1924051" cy="3067050"/>
        </a:xfrm>
      </xdr:grpSpPr>
      <xdr:sp macro="" textlink="">
        <xdr:nvSpPr>
          <xdr:cNvPr id="5" name="正方形/長方形 4"/>
          <xdr:cNvSpPr/>
        </xdr:nvSpPr>
        <xdr:spPr>
          <a:xfrm>
            <a:off x="7419974" y="1285875"/>
            <a:ext cx="1924051" cy="1028700"/>
          </a:xfrm>
          <a:prstGeom prst="rect">
            <a:avLst/>
          </a:prstGeom>
          <a:solidFill>
            <a:srgbClr val="FFFFCC"/>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chemeClr val="bg2">
                    <a:lumMod val="25000"/>
                  </a:schemeClr>
                </a:solidFill>
                <a:latin typeface="游ゴシック" panose="020B0400000000000000" pitchFamily="50" charset="-128"/>
                <a:ea typeface="游ゴシック" panose="020B0400000000000000" pitchFamily="50" charset="-128"/>
              </a:rPr>
              <a:t>黄色のセルは入力必須です</a:t>
            </a:r>
          </a:p>
          <a:p>
            <a:pPr algn="l"/>
            <a:endParaRPr kumimoji="1" lang="ja-JP" altLang="en-US" sz="900">
              <a:solidFill>
                <a:schemeClr val="bg2">
                  <a:lumMod val="25000"/>
                </a:schemeClr>
              </a:solidFill>
              <a:latin typeface="游ゴシック" panose="020B0400000000000000" pitchFamily="50" charset="-128"/>
              <a:ea typeface="游ゴシック" panose="020B0400000000000000" pitchFamily="50" charset="-128"/>
            </a:endParaRPr>
          </a:p>
          <a:p>
            <a:pPr algn="l"/>
            <a:r>
              <a:rPr kumimoji="1" lang="ja-JP" altLang="en-US" sz="900">
                <a:solidFill>
                  <a:schemeClr val="bg2">
                    <a:lumMod val="25000"/>
                  </a:schemeClr>
                </a:solidFill>
                <a:latin typeface="游ゴシック" panose="020B0400000000000000" pitchFamily="50" charset="-128"/>
                <a:ea typeface="游ゴシック" panose="020B0400000000000000" pitchFamily="50" charset="-128"/>
              </a:rPr>
              <a:t>入力すると、黄色のセルは「白」になります</a:t>
            </a:r>
          </a:p>
        </xdr:txBody>
      </xdr:sp>
      <xdr:sp macro="" textlink="">
        <xdr:nvSpPr>
          <xdr:cNvPr id="6" name="正方形/長方形 5"/>
          <xdr:cNvSpPr/>
        </xdr:nvSpPr>
        <xdr:spPr>
          <a:xfrm>
            <a:off x="7419974" y="2314575"/>
            <a:ext cx="1924051" cy="1028700"/>
          </a:xfrm>
          <a:prstGeom prst="rect">
            <a:avLst/>
          </a:prstGeom>
          <a:solidFill>
            <a:schemeClr val="accent2">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chemeClr val="bg2">
                    <a:lumMod val="25000"/>
                  </a:schemeClr>
                </a:solidFill>
                <a:latin typeface="游ゴシック" panose="020B0400000000000000" pitchFamily="50" charset="-128"/>
                <a:ea typeface="游ゴシック" panose="020B0400000000000000" pitchFamily="50" charset="-128"/>
              </a:rPr>
              <a:t>オレンジ色のセルは選択式です</a:t>
            </a:r>
            <a:endParaRPr kumimoji="1" lang="en-US" altLang="ja-JP" sz="900" b="1">
              <a:solidFill>
                <a:schemeClr val="bg2">
                  <a:lumMod val="25000"/>
                </a:schemeClr>
              </a:solidFill>
              <a:latin typeface="游ゴシック" panose="020B0400000000000000" pitchFamily="50" charset="-128"/>
              <a:ea typeface="游ゴシック" panose="020B0400000000000000" pitchFamily="50" charset="-128"/>
            </a:endParaRPr>
          </a:p>
          <a:p>
            <a:pPr algn="l"/>
            <a:r>
              <a:rPr kumimoji="1" lang="ja-JP" altLang="en-US" sz="900">
                <a:solidFill>
                  <a:schemeClr val="bg2">
                    <a:lumMod val="25000"/>
                  </a:schemeClr>
                </a:solidFill>
                <a:latin typeface="游ゴシック" panose="020B0400000000000000" pitchFamily="50" charset="-128"/>
                <a:ea typeface="游ゴシック" panose="020B0400000000000000" pitchFamily="50" charset="-128"/>
              </a:rPr>
              <a:t>入力すると、オレンジ色のセルは「白」になります</a:t>
            </a:r>
          </a:p>
        </xdr:txBody>
      </xdr:sp>
      <xdr:sp macro="" textlink="">
        <xdr:nvSpPr>
          <xdr:cNvPr id="7" name="正方形/長方形 6"/>
          <xdr:cNvSpPr/>
        </xdr:nvSpPr>
        <xdr:spPr>
          <a:xfrm>
            <a:off x="7419974" y="3324225"/>
            <a:ext cx="1924051" cy="1028700"/>
          </a:xfrm>
          <a:prstGeom prst="rect">
            <a:avLst/>
          </a:prstGeom>
          <a:solidFill>
            <a:schemeClr val="accent1">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000">
              <a:solidFill>
                <a:schemeClr val="bg2">
                  <a:lumMod val="25000"/>
                </a:schemeClr>
              </a:solidFill>
              <a:latin typeface="游ゴシック" panose="020B0400000000000000" pitchFamily="50" charset="-128"/>
              <a:ea typeface="游ゴシック" panose="020B0400000000000000" pitchFamily="50" charset="-128"/>
            </a:endParaRPr>
          </a:p>
          <a:p>
            <a:pPr algn="l"/>
            <a:r>
              <a:rPr kumimoji="1" lang="ja-JP" altLang="en-US" sz="1000">
                <a:solidFill>
                  <a:schemeClr val="bg2">
                    <a:lumMod val="25000"/>
                  </a:schemeClr>
                </a:solidFill>
                <a:latin typeface="游ゴシック" panose="020B0400000000000000" pitchFamily="50" charset="-128"/>
                <a:ea typeface="游ゴシック" panose="020B0400000000000000" pitchFamily="50" charset="-128"/>
              </a:rPr>
              <a:t>青色セルは計算式設定有りのため、入力不要です</a:t>
            </a:r>
          </a:p>
        </xdr:txBody>
      </xdr:sp>
    </xdr:grpSp>
    <xdr:clientData/>
  </xdr:twoCellAnchor>
</xdr:wsDr>
</file>

<file path=xl/drawings/drawing6.xml><?xml version="1.0" encoding="utf-8"?>
<xdr:wsDr xmlns:xdr="http://schemas.openxmlformats.org/drawingml/2006/spreadsheetDrawing" xmlns:a="http://schemas.openxmlformats.org/drawingml/2006/main">
  <xdr:oneCellAnchor>
    <xdr:from>
      <xdr:col>37</xdr:col>
      <xdr:colOff>142875</xdr:colOff>
      <xdr:row>10</xdr:row>
      <xdr:rowOff>85725</xdr:rowOff>
    </xdr:from>
    <xdr:ext cx="819455" cy="242374"/>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6838950" y="2590800"/>
          <a:ext cx="81945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900">
              <a:solidFill>
                <a:schemeClr val="bg1">
                  <a:lumMod val="50000"/>
                </a:schemeClr>
              </a:solidFill>
            </a:rPr>
            <a:t>（西暦・必須）</a:t>
          </a:r>
        </a:p>
      </xdr:txBody>
    </xdr:sp>
    <xdr:clientData/>
  </xdr:oneCellAnchor>
  <xdr:twoCellAnchor>
    <xdr:from>
      <xdr:col>10</xdr:col>
      <xdr:colOff>19050</xdr:colOff>
      <xdr:row>0</xdr:row>
      <xdr:rowOff>0</xdr:rowOff>
    </xdr:from>
    <xdr:to>
      <xdr:col>29</xdr:col>
      <xdr:colOff>104775</xdr:colOff>
      <xdr:row>0</xdr:row>
      <xdr:rowOff>9525</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828800" y="0"/>
          <a:ext cx="3524250" cy="9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様式</a:t>
          </a:r>
          <a:r>
            <a:rPr kumimoji="1" lang="en-US" altLang="ja-JP" sz="18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4</a:t>
          </a:r>
          <a:endParaRPr kumimoji="1" lang="ja-JP" altLang="en-US" sz="18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editAs="absolute">
    <xdr:from>
      <xdr:col>44</xdr:col>
      <xdr:colOff>161925</xdr:colOff>
      <xdr:row>3</xdr:row>
      <xdr:rowOff>123825</xdr:rowOff>
    </xdr:from>
    <xdr:to>
      <xdr:col>55</xdr:col>
      <xdr:colOff>112060</xdr:colOff>
      <xdr:row>15</xdr:row>
      <xdr:rowOff>22411</xdr:rowOff>
    </xdr:to>
    <xdr:grpSp>
      <xdr:nvGrpSpPr>
        <xdr:cNvPr id="4" name="グループ化 3"/>
        <xdr:cNvGrpSpPr/>
      </xdr:nvGrpSpPr>
      <xdr:grpSpPr>
        <a:xfrm>
          <a:off x="8179490" y="993499"/>
          <a:ext cx="1954527" cy="3087390"/>
          <a:chOff x="7419974" y="1285875"/>
          <a:chExt cx="1924051" cy="3067050"/>
        </a:xfrm>
      </xdr:grpSpPr>
      <xdr:sp macro="" textlink="">
        <xdr:nvSpPr>
          <xdr:cNvPr id="5" name="正方形/長方形 4"/>
          <xdr:cNvSpPr/>
        </xdr:nvSpPr>
        <xdr:spPr>
          <a:xfrm>
            <a:off x="7419974" y="1285875"/>
            <a:ext cx="1924051" cy="1028700"/>
          </a:xfrm>
          <a:prstGeom prst="rect">
            <a:avLst/>
          </a:prstGeom>
          <a:solidFill>
            <a:srgbClr val="FFFFCC"/>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chemeClr val="bg2">
                    <a:lumMod val="25000"/>
                  </a:schemeClr>
                </a:solidFill>
                <a:latin typeface="游ゴシック" panose="020B0400000000000000" pitchFamily="50" charset="-128"/>
                <a:ea typeface="游ゴシック" panose="020B0400000000000000" pitchFamily="50" charset="-128"/>
              </a:rPr>
              <a:t>黄色のセルは入力必須です</a:t>
            </a:r>
          </a:p>
          <a:p>
            <a:pPr algn="l"/>
            <a:endParaRPr kumimoji="1" lang="ja-JP" altLang="en-US" sz="900">
              <a:solidFill>
                <a:schemeClr val="bg2">
                  <a:lumMod val="25000"/>
                </a:schemeClr>
              </a:solidFill>
              <a:latin typeface="游ゴシック" panose="020B0400000000000000" pitchFamily="50" charset="-128"/>
              <a:ea typeface="游ゴシック" panose="020B0400000000000000" pitchFamily="50" charset="-128"/>
            </a:endParaRPr>
          </a:p>
          <a:p>
            <a:pPr algn="l"/>
            <a:r>
              <a:rPr kumimoji="1" lang="ja-JP" altLang="en-US" sz="900">
                <a:solidFill>
                  <a:schemeClr val="bg2">
                    <a:lumMod val="25000"/>
                  </a:schemeClr>
                </a:solidFill>
                <a:latin typeface="游ゴシック" panose="020B0400000000000000" pitchFamily="50" charset="-128"/>
                <a:ea typeface="游ゴシック" panose="020B0400000000000000" pitchFamily="50" charset="-128"/>
              </a:rPr>
              <a:t>入力すると、黄色のセルは「白」になります</a:t>
            </a:r>
          </a:p>
        </xdr:txBody>
      </xdr:sp>
      <xdr:sp macro="" textlink="">
        <xdr:nvSpPr>
          <xdr:cNvPr id="6" name="正方形/長方形 5"/>
          <xdr:cNvSpPr/>
        </xdr:nvSpPr>
        <xdr:spPr>
          <a:xfrm>
            <a:off x="7419974" y="2314575"/>
            <a:ext cx="1924051" cy="1028700"/>
          </a:xfrm>
          <a:prstGeom prst="rect">
            <a:avLst/>
          </a:prstGeom>
          <a:solidFill>
            <a:schemeClr val="accent2">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chemeClr val="bg2">
                    <a:lumMod val="25000"/>
                  </a:schemeClr>
                </a:solidFill>
                <a:latin typeface="游ゴシック" panose="020B0400000000000000" pitchFamily="50" charset="-128"/>
                <a:ea typeface="游ゴシック" panose="020B0400000000000000" pitchFamily="50" charset="-128"/>
              </a:rPr>
              <a:t>オレンジ色のセルは選択式です</a:t>
            </a:r>
            <a:endParaRPr kumimoji="1" lang="en-US" altLang="ja-JP" sz="900" b="1">
              <a:solidFill>
                <a:schemeClr val="bg2">
                  <a:lumMod val="25000"/>
                </a:schemeClr>
              </a:solidFill>
              <a:latin typeface="游ゴシック" panose="020B0400000000000000" pitchFamily="50" charset="-128"/>
              <a:ea typeface="游ゴシック" panose="020B0400000000000000" pitchFamily="50" charset="-128"/>
            </a:endParaRPr>
          </a:p>
          <a:p>
            <a:pPr algn="l"/>
            <a:r>
              <a:rPr kumimoji="1" lang="ja-JP" altLang="en-US" sz="900">
                <a:solidFill>
                  <a:schemeClr val="bg2">
                    <a:lumMod val="25000"/>
                  </a:schemeClr>
                </a:solidFill>
                <a:latin typeface="游ゴシック" panose="020B0400000000000000" pitchFamily="50" charset="-128"/>
                <a:ea typeface="游ゴシック" panose="020B0400000000000000" pitchFamily="50" charset="-128"/>
              </a:rPr>
              <a:t>入力すると、オレンジ色のセルは「白」になります</a:t>
            </a:r>
          </a:p>
        </xdr:txBody>
      </xdr:sp>
      <xdr:sp macro="" textlink="">
        <xdr:nvSpPr>
          <xdr:cNvPr id="7" name="正方形/長方形 6"/>
          <xdr:cNvSpPr/>
        </xdr:nvSpPr>
        <xdr:spPr>
          <a:xfrm>
            <a:off x="7419974" y="3324225"/>
            <a:ext cx="1924051" cy="1028700"/>
          </a:xfrm>
          <a:prstGeom prst="rect">
            <a:avLst/>
          </a:prstGeom>
          <a:solidFill>
            <a:schemeClr val="accent1">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000">
              <a:solidFill>
                <a:schemeClr val="bg2">
                  <a:lumMod val="25000"/>
                </a:schemeClr>
              </a:solidFill>
              <a:latin typeface="游ゴシック" panose="020B0400000000000000" pitchFamily="50" charset="-128"/>
              <a:ea typeface="游ゴシック" panose="020B0400000000000000" pitchFamily="50" charset="-128"/>
            </a:endParaRPr>
          </a:p>
          <a:p>
            <a:pPr algn="l"/>
            <a:r>
              <a:rPr kumimoji="1" lang="ja-JP" altLang="en-US" sz="1000">
                <a:solidFill>
                  <a:schemeClr val="bg2">
                    <a:lumMod val="25000"/>
                  </a:schemeClr>
                </a:solidFill>
                <a:latin typeface="游ゴシック" panose="020B0400000000000000" pitchFamily="50" charset="-128"/>
                <a:ea typeface="游ゴシック" panose="020B0400000000000000" pitchFamily="50" charset="-128"/>
              </a:rPr>
              <a:t>青色セルは計算式設定有りのため、入力不要です</a:t>
            </a:r>
          </a:p>
        </xdr:txBody>
      </xdr:sp>
    </xdr:grpSp>
    <xdr:clientData/>
  </xdr:twoCellAnchor>
</xdr:wsDr>
</file>

<file path=xl/drawings/drawing7.xml><?xml version="1.0" encoding="utf-8"?>
<xdr:wsDr xmlns:xdr="http://schemas.openxmlformats.org/drawingml/2006/spreadsheetDrawing" xmlns:a="http://schemas.openxmlformats.org/drawingml/2006/main">
  <xdr:oneCellAnchor>
    <xdr:from>
      <xdr:col>37</xdr:col>
      <xdr:colOff>142875</xdr:colOff>
      <xdr:row>10</xdr:row>
      <xdr:rowOff>85725</xdr:rowOff>
    </xdr:from>
    <xdr:ext cx="819455" cy="242374"/>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6838950" y="2590800"/>
          <a:ext cx="81945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900">
              <a:solidFill>
                <a:schemeClr val="bg1">
                  <a:lumMod val="50000"/>
                </a:schemeClr>
              </a:solidFill>
            </a:rPr>
            <a:t>（西暦・必須）</a:t>
          </a:r>
        </a:p>
      </xdr:txBody>
    </xdr:sp>
    <xdr:clientData/>
  </xdr:oneCellAnchor>
  <xdr:twoCellAnchor>
    <xdr:from>
      <xdr:col>10</xdr:col>
      <xdr:colOff>19050</xdr:colOff>
      <xdr:row>0</xdr:row>
      <xdr:rowOff>0</xdr:rowOff>
    </xdr:from>
    <xdr:to>
      <xdr:col>29</xdr:col>
      <xdr:colOff>104775</xdr:colOff>
      <xdr:row>0</xdr:row>
      <xdr:rowOff>9525</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828800" y="0"/>
          <a:ext cx="3524250" cy="9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様式</a:t>
          </a:r>
          <a:r>
            <a:rPr kumimoji="1" lang="en-US" altLang="ja-JP" sz="18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4</a:t>
          </a:r>
          <a:endParaRPr kumimoji="1" lang="ja-JP" altLang="en-US" sz="18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editAs="absolute">
    <xdr:from>
      <xdr:col>44</xdr:col>
      <xdr:colOff>161925</xdr:colOff>
      <xdr:row>3</xdr:row>
      <xdr:rowOff>123825</xdr:rowOff>
    </xdr:from>
    <xdr:to>
      <xdr:col>55</xdr:col>
      <xdr:colOff>112060</xdr:colOff>
      <xdr:row>15</xdr:row>
      <xdr:rowOff>22411</xdr:rowOff>
    </xdr:to>
    <xdr:grpSp>
      <xdr:nvGrpSpPr>
        <xdr:cNvPr id="4" name="グループ化 3"/>
        <xdr:cNvGrpSpPr/>
      </xdr:nvGrpSpPr>
      <xdr:grpSpPr>
        <a:xfrm>
          <a:off x="8179490" y="993499"/>
          <a:ext cx="1954527" cy="3087390"/>
          <a:chOff x="7419974" y="1285875"/>
          <a:chExt cx="1924051" cy="3067050"/>
        </a:xfrm>
      </xdr:grpSpPr>
      <xdr:sp macro="" textlink="">
        <xdr:nvSpPr>
          <xdr:cNvPr id="5" name="正方形/長方形 4"/>
          <xdr:cNvSpPr/>
        </xdr:nvSpPr>
        <xdr:spPr>
          <a:xfrm>
            <a:off x="7419974" y="1285875"/>
            <a:ext cx="1924051" cy="1028700"/>
          </a:xfrm>
          <a:prstGeom prst="rect">
            <a:avLst/>
          </a:prstGeom>
          <a:solidFill>
            <a:srgbClr val="FFFFCC"/>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chemeClr val="bg2">
                    <a:lumMod val="25000"/>
                  </a:schemeClr>
                </a:solidFill>
                <a:latin typeface="游ゴシック" panose="020B0400000000000000" pitchFamily="50" charset="-128"/>
                <a:ea typeface="游ゴシック" panose="020B0400000000000000" pitchFamily="50" charset="-128"/>
              </a:rPr>
              <a:t>黄色のセルは入力必須です</a:t>
            </a:r>
          </a:p>
          <a:p>
            <a:pPr algn="l"/>
            <a:endParaRPr kumimoji="1" lang="ja-JP" altLang="en-US" sz="900">
              <a:solidFill>
                <a:schemeClr val="bg2">
                  <a:lumMod val="25000"/>
                </a:schemeClr>
              </a:solidFill>
              <a:latin typeface="游ゴシック" panose="020B0400000000000000" pitchFamily="50" charset="-128"/>
              <a:ea typeface="游ゴシック" panose="020B0400000000000000" pitchFamily="50" charset="-128"/>
            </a:endParaRPr>
          </a:p>
          <a:p>
            <a:pPr algn="l"/>
            <a:r>
              <a:rPr kumimoji="1" lang="ja-JP" altLang="en-US" sz="900">
                <a:solidFill>
                  <a:schemeClr val="bg2">
                    <a:lumMod val="25000"/>
                  </a:schemeClr>
                </a:solidFill>
                <a:latin typeface="游ゴシック" panose="020B0400000000000000" pitchFamily="50" charset="-128"/>
                <a:ea typeface="游ゴシック" panose="020B0400000000000000" pitchFamily="50" charset="-128"/>
              </a:rPr>
              <a:t>入力すると、黄色のセルは「白」になります</a:t>
            </a:r>
          </a:p>
        </xdr:txBody>
      </xdr:sp>
      <xdr:sp macro="" textlink="">
        <xdr:nvSpPr>
          <xdr:cNvPr id="6" name="正方形/長方形 5"/>
          <xdr:cNvSpPr/>
        </xdr:nvSpPr>
        <xdr:spPr>
          <a:xfrm>
            <a:off x="7419974" y="2314575"/>
            <a:ext cx="1924051" cy="1028700"/>
          </a:xfrm>
          <a:prstGeom prst="rect">
            <a:avLst/>
          </a:prstGeom>
          <a:solidFill>
            <a:schemeClr val="accent2">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chemeClr val="bg2">
                    <a:lumMod val="25000"/>
                  </a:schemeClr>
                </a:solidFill>
                <a:latin typeface="游ゴシック" panose="020B0400000000000000" pitchFamily="50" charset="-128"/>
                <a:ea typeface="游ゴシック" panose="020B0400000000000000" pitchFamily="50" charset="-128"/>
              </a:rPr>
              <a:t>オレンジ色のセルは選択式です</a:t>
            </a:r>
            <a:endParaRPr kumimoji="1" lang="en-US" altLang="ja-JP" sz="900" b="1">
              <a:solidFill>
                <a:schemeClr val="bg2">
                  <a:lumMod val="25000"/>
                </a:schemeClr>
              </a:solidFill>
              <a:latin typeface="游ゴシック" panose="020B0400000000000000" pitchFamily="50" charset="-128"/>
              <a:ea typeface="游ゴシック" panose="020B0400000000000000" pitchFamily="50" charset="-128"/>
            </a:endParaRPr>
          </a:p>
          <a:p>
            <a:pPr algn="l"/>
            <a:r>
              <a:rPr kumimoji="1" lang="ja-JP" altLang="en-US" sz="900">
                <a:solidFill>
                  <a:schemeClr val="bg2">
                    <a:lumMod val="25000"/>
                  </a:schemeClr>
                </a:solidFill>
                <a:latin typeface="游ゴシック" panose="020B0400000000000000" pitchFamily="50" charset="-128"/>
                <a:ea typeface="游ゴシック" panose="020B0400000000000000" pitchFamily="50" charset="-128"/>
              </a:rPr>
              <a:t>入力すると、オレンジ色のセルは「白」になります</a:t>
            </a:r>
          </a:p>
        </xdr:txBody>
      </xdr:sp>
      <xdr:sp macro="" textlink="">
        <xdr:nvSpPr>
          <xdr:cNvPr id="7" name="正方形/長方形 6"/>
          <xdr:cNvSpPr/>
        </xdr:nvSpPr>
        <xdr:spPr>
          <a:xfrm>
            <a:off x="7419974" y="3324225"/>
            <a:ext cx="1924051" cy="1028700"/>
          </a:xfrm>
          <a:prstGeom prst="rect">
            <a:avLst/>
          </a:prstGeom>
          <a:solidFill>
            <a:schemeClr val="accent1">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000">
              <a:solidFill>
                <a:schemeClr val="bg2">
                  <a:lumMod val="25000"/>
                </a:schemeClr>
              </a:solidFill>
              <a:latin typeface="游ゴシック" panose="020B0400000000000000" pitchFamily="50" charset="-128"/>
              <a:ea typeface="游ゴシック" panose="020B0400000000000000" pitchFamily="50" charset="-128"/>
            </a:endParaRPr>
          </a:p>
          <a:p>
            <a:pPr algn="l"/>
            <a:r>
              <a:rPr kumimoji="1" lang="ja-JP" altLang="en-US" sz="1000">
                <a:solidFill>
                  <a:schemeClr val="bg2">
                    <a:lumMod val="25000"/>
                  </a:schemeClr>
                </a:solidFill>
                <a:latin typeface="游ゴシック" panose="020B0400000000000000" pitchFamily="50" charset="-128"/>
                <a:ea typeface="游ゴシック" panose="020B0400000000000000" pitchFamily="50" charset="-128"/>
              </a:rPr>
              <a:t>青色セルは計算式設定有りのため、入力不要です</a:t>
            </a:r>
          </a:p>
        </xdr:txBody>
      </xdr:sp>
    </xdr:grpSp>
    <xdr:clientData/>
  </xdr:twoCellAnchor>
</xdr:wsDr>
</file>

<file path=xl/drawings/drawing8.xml><?xml version="1.0" encoding="utf-8"?>
<xdr:wsDr xmlns:xdr="http://schemas.openxmlformats.org/drawingml/2006/spreadsheetDrawing" xmlns:a="http://schemas.openxmlformats.org/drawingml/2006/main">
  <xdr:oneCellAnchor>
    <xdr:from>
      <xdr:col>37</xdr:col>
      <xdr:colOff>142875</xdr:colOff>
      <xdr:row>10</xdr:row>
      <xdr:rowOff>85725</xdr:rowOff>
    </xdr:from>
    <xdr:ext cx="819455" cy="242374"/>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6838950" y="2590800"/>
          <a:ext cx="81945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900">
              <a:solidFill>
                <a:schemeClr val="bg1">
                  <a:lumMod val="50000"/>
                </a:schemeClr>
              </a:solidFill>
            </a:rPr>
            <a:t>（西暦・必須）</a:t>
          </a:r>
        </a:p>
      </xdr:txBody>
    </xdr:sp>
    <xdr:clientData/>
  </xdr:oneCellAnchor>
  <xdr:twoCellAnchor>
    <xdr:from>
      <xdr:col>10</xdr:col>
      <xdr:colOff>19050</xdr:colOff>
      <xdr:row>0</xdr:row>
      <xdr:rowOff>0</xdr:rowOff>
    </xdr:from>
    <xdr:to>
      <xdr:col>29</xdr:col>
      <xdr:colOff>104775</xdr:colOff>
      <xdr:row>0</xdr:row>
      <xdr:rowOff>9525</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828800" y="0"/>
          <a:ext cx="3524250" cy="9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様式</a:t>
          </a:r>
          <a:r>
            <a:rPr kumimoji="1" lang="en-US" altLang="ja-JP" sz="18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4</a:t>
          </a:r>
          <a:endParaRPr kumimoji="1" lang="ja-JP" altLang="en-US" sz="18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editAs="absolute">
    <xdr:from>
      <xdr:col>44</xdr:col>
      <xdr:colOff>161925</xdr:colOff>
      <xdr:row>3</xdr:row>
      <xdr:rowOff>123825</xdr:rowOff>
    </xdr:from>
    <xdr:to>
      <xdr:col>55</xdr:col>
      <xdr:colOff>112060</xdr:colOff>
      <xdr:row>15</xdr:row>
      <xdr:rowOff>22411</xdr:rowOff>
    </xdr:to>
    <xdr:grpSp>
      <xdr:nvGrpSpPr>
        <xdr:cNvPr id="4" name="グループ化 3"/>
        <xdr:cNvGrpSpPr/>
      </xdr:nvGrpSpPr>
      <xdr:grpSpPr>
        <a:xfrm>
          <a:off x="8179490" y="993499"/>
          <a:ext cx="1954527" cy="3087390"/>
          <a:chOff x="7419974" y="1285875"/>
          <a:chExt cx="1924051" cy="3067050"/>
        </a:xfrm>
      </xdr:grpSpPr>
      <xdr:sp macro="" textlink="">
        <xdr:nvSpPr>
          <xdr:cNvPr id="5" name="正方形/長方形 4"/>
          <xdr:cNvSpPr/>
        </xdr:nvSpPr>
        <xdr:spPr>
          <a:xfrm>
            <a:off x="7419974" y="1285875"/>
            <a:ext cx="1924051" cy="1028700"/>
          </a:xfrm>
          <a:prstGeom prst="rect">
            <a:avLst/>
          </a:prstGeom>
          <a:solidFill>
            <a:srgbClr val="FFFFCC"/>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chemeClr val="bg2">
                    <a:lumMod val="25000"/>
                  </a:schemeClr>
                </a:solidFill>
                <a:latin typeface="游ゴシック" panose="020B0400000000000000" pitchFamily="50" charset="-128"/>
                <a:ea typeface="游ゴシック" panose="020B0400000000000000" pitchFamily="50" charset="-128"/>
              </a:rPr>
              <a:t>黄色のセルは入力必須です</a:t>
            </a:r>
          </a:p>
          <a:p>
            <a:pPr algn="l"/>
            <a:endParaRPr kumimoji="1" lang="ja-JP" altLang="en-US" sz="900">
              <a:solidFill>
                <a:schemeClr val="bg2">
                  <a:lumMod val="25000"/>
                </a:schemeClr>
              </a:solidFill>
              <a:latin typeface="游ゴシック" panose="020B0400000000000000" pitchFamily="50" charset="-128"/>
              <a:ea typeface="游ゴシック" panose="020B0400000000000000" pitchFamily="50" charset="-128"/>
            </a:endParaRPr>
          </a:p>
          <a:p>
            <a:pPr algn="l"/>
            <a:r>
              <a:rPr kumimoji="1" lang="ja-JP" altLang="en-US" sz="900">
                <a:solidFill>
                  <a:schemeClr val="bg2">
                    <a:lumMod val="25000"/>
                  </a:schemeClr>
                </a:solidFill>
                <a:latin typeface="游ゴシック" panose="020B0400000000000000" pitchFamily="50" charset="-128"/>
                <a:ea typeface="游ゴシック" panose="020B0400000000000000" pitchFamily="50" charset="-128"/>
              </a:rPr>
              <a:t>入力すると、黄色のセルは「白」になります</a:t>
            </a:r>
          </a:p>
        </xdr:txBody>
      </xdr:sp>
      <xdr:sp macro="" textlink="">
        <xdr:nvSpPr>
          <xdr:cNvPr id="6" name="正方形/長方形 5"/>
          <xdr:cNvSpPr/>
        </xdr:nvSpPr>
        <xdr:spPr>
          <a:xfrm>
            <a:off x="7419974" y="2314575"/>
            <a:ext cx="1924051" cy="1028700"/>
          </a:xfrm>
          <a:prstGeom prst="rect">
            <a:avLst/>
          </a:prstGeom>
          <a:solidFill>
            <a:schemeClr val="accent2">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chemeClr val="bg2">
                    <a:lumMod val="25000"/>
                  </a:schemeClr>
                </a:solidFill>
                <a:latin typeface="游ゴシック" panose="020B0400000000000000" pitchFamily="50" charset="-128"/>
                <a:ea typeface="游ゴシック" panose="020B0400000000000000" pitchFamily="50" charset="-128"/>
              </a:rPr>
              <a:t>オレンジ色のセルは選択式です</a:t>
            </a:r>
            <a:endParaRPr kumimoji="1" lang="en-US" altLang="ja-JP" sz="900" b="1">
              <a:solidFill>
                <a:schemeClr val="bg2">
                  <a:lumMod val="25000"/>
                </a:schemeClr>
              </a:solidFill>
              <a:latin typeface="游ゴシック" panose="020B0400000000000000" pitchFamily="50" charset="-128"/>
              <a:ea typeface="游ゴシック" panose="020B0400000000000000" pitchFamily="50" charset="-128"/>
            </a:endParaRPr>
          </a:p>
          <a:p>
            <a:pPr algn="l"/>
            <a:r>
              <a:rPr kumimoji="1" lang="ja-JP" altLang="en-US" sz="900">
                <a:solidFill>
                  <a:schemeClr val="bg2">
                    <a:lumMod val="25000"/>
                  </a:schemeClr>
                </a:solidFill>
                <a:latin typeface="游ゴシック" panose="020B0400000000000000" pitchFamily="50" charset="-128"/>
                <a:ea typeface="游ゴシック" panose="020B0400000000000000" pitchFamily="50" charset="-128"/>
              </a:rPr>
              <a:t>入力すると、オレンジ色のセルは「白」になります</a:t>
            </a:r>
          </a:p>
        </xdr:txBody>
      </xdr:sp>
      <xdr:sp macro="" textlink="">
        <xdr:nvSpPr>
          <xdr:cNvPr id="7" name="正方形/長方形 6"/>
          <xdr:cNvSpPr/>
        </xdr:nvSpPr>
        <xdr:spPr>
          <a:xfrm>
            <a:off x="7419974" y="3324225"/>
            <a:ext cx="1924051" cy="1028700"/>
          </a:xfrm>
          <a:prstGeom prst="rect">
            <a:avLst/>
          </a:prstGeom>
          <a:solidFill>
            <a:schemeClr val="accent1">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000">
              <a:solidFill>
                <a:schemeClr val="bg2">
                  <a:lumMod val="25000"/>
                </a:schemeClr>
              </a:solidFill>
              <a:latin typeface="游ゴシック" panose="020B0400000000000000" pitchFamily="50" charset="-128"/>
              <a:ea typeface="游ゴシック" panose="020B0400000000000000" pitchFamily="50" charset="-128"/>
            </a:endParaRPr>
          </a:p>
          <a:p>
            <a:pPr algn="l"/>
            <a:r>
              <a:rPr kumimoji="1" lang="ja-JP" altLang="en-US" sz="1000">
                <a:solidFill>
                  <a:schemeClr val="bg2">
                    <a:lumMod val="25000"/>
                  </a:schemeClr>
                </a:solidFill>
                <a:latin typeface="游ゴシック" panose="020B0400000000000000" pitchFamily="50" charset="-128"/>
                <a:ea typeface="游ゴシック" panose="020B0400000000000000" pitchFamily="50" charset="-128"/>
              </a:rPr>
              <a:t>青色セルは計算式設定有りのため、入力不要です</a:t>
            </a:r>
          </a:p>
        </xdr:txBody>
      </xdr:sp>
    </xdr:grpSp>
    <xdr:clientData/>
  </xdr:twoCellAnchor>
</xdr:wsDr>
</file>

<file path=xl/drawings/drawing9.xml><?xml version="1.0" encoding="utf-8"?>
<xdr:wsDr xmlns:xdr="http://schemas.openxmlformats.org/drawingml/2006/spreadsheetDrawing" xmlns:a="http://schemas.openxmlformats.org/drawingml/2006/main">
  <xdr:oneCellAnchor>
    <xdr:from>
      <xdr:col>37</xdr:col>
      <xdr:colOff>142875</xdr:colOff>
      <xdr:row>10</xdr:row>
      <xdr:rowOff>85725</xdr:rowOff>
    </xdr:from>
    <xdr:ext cx="819455" cy="242374"/>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6838950" y="2590800"/>
          <a:ext cx="81945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900">
              <a:solidFill>
                <a:schemeClr val="bg1">
                  <a:lumMod val="50000"/>
                </a:schemeClr>
              </a:solidFill>
            </a:rPr>
            <a:t>（西暦・必須）</a:t>
          </a:r>
        </a:p>
      </xdr:txBody>
    </xdr:sp>
    <xdr:clientData/>
  </xdr:oneCellAnchor>
  <xdr:twoCellAnchor>
    <xdr:from>
      <xdr:col>10</xdr:col>
      <xdr:colOff>19050</xdr:colOff>
      <xdr:row>0</xdr:row>
      <xdr:rowOff>0</xdr:rowOff>
    </xdr:from>
    <xdr:to>
      <xdr:col>29</xdr:col>
      <xdr:colOff>104775</xdr:colOff>
      <xdr:row>0</xdr:row>
      <xdr:rowOff>9525</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828800" y="0"/>
          <a:ext cx="3524250" cy="9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様式</a:t>
          </a:r>
          <a:r>
            <a:rPr kumimoji="1" lang="en-US" altLang="ja-JP" sz="18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4</a:t>
          </a:r>
          <a:endParaRPr kumimoji="1" lang="ja-JP" altLang="en-US" sz="18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editAs="absolute">
    <xdr:from>
      <xdr:col>44</xdr:col>
      <xdr:colOff>161925</xdr:colOff>
      <xdr:row>3</xdr:row>
      <xdr:rowOff>123825</xdr:rowOff>
    </xdr:from>
    <xdr:to>
      <xdr:col>55</xdr:col>
      <xdr:colOff>112060</xdr:colOff>
      <xdr:row>15</xdr:row>
      <xdr:rowOff>22411</xdr:rowOff>
    </xdr:to>
    <xdr:grpSp>
      <xdr:nvGrpSpPr>
        <xdr:cNvPr id="4" name="グループ化 3"/>
        <xdr:cNvGrpSpPr/>
      </xdr:nvGrpSpPr>
      <xdr:grpSpPr>
        <a:xfrm>
          <a:off x="8179490" y="993499"/>
          <a:ext cx="1954527" cy="3087390"/>
          <a:chOff x="7419974" y="1285875"/>
          <a:chExt cx="1924051" cy="3067050"/>
        </a:xfrm>
      </xdr:grpSpPr>
      <xdr:sp macro="" textlink="">
        <xdr:nvSpPr>
          <xdr:cNvPr id="5" name="正方形/長方形 4"/>
          <xdr:cNvSpPr/>
        </xdr:nvSpPr>
        <xdr:spPr>
          <a:xfrm>
            <a:off x="7419974" y="1285875"/>
            <a:ext cx="1924051" cy="1028700"/>
          </a:xfrm>
          <a:prstGeom prst="rect">
            <a:avLst/>
          </a:prstGeom>
          <a:solidFill>
            <a:srgbClr val="FFFFCC"/>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chemeClr val="bg2">
                    <a:lumMod val="25000"/>
                  </a:schemeClr>
                </a:solidFill>
                <a:latin typeface="游ゴシック" panose="020B0400000000000000" pitchFamily="50" charset="-128"/>
                <a:ea typeface="游ゴシック" panose="020B0400000000000000" pitchFamily="50" charset="-128"/>
              </a:rPr>
              <a:t>黄色のセルは入力必須です</a:t>
            </a:r>
          </a:p>
          <a:p>
            <a:pPr algn="l"/>
            <a:endParaRPr kumimoji="1" lang="ja-JP" altLang="en-US" sz="900">
              <a:solidFill>
                <a:schemeClr val="bg2">
                  <a:lumMod val="25000"/>
                </a:schemeClr>
              </a:solidFill>
              <a:latin typeface="游ゴシック" panose="020B0400000000000000" pitchFamily="50" charset="-128"/>
              <a:ea typeface="游ゴシック" panose="020B0400000000000000" pitchFamily="50" charset="-128"/>
            </a:endParaRPr>
          </a:p>
          <a:p>
            <a:pPr algn="l"/>
            <a:r>
              <a:rPr kumimoji="1" lang="ja-JP" altLang="en-US" sz="900">
                <a:solidFill>
                  <a:schemeClr val="bg2">
                    <a:lumMod val="25000"/>
                  </a:schemeClr>
                </a:solidFill>
                <a:latin typeface="游ゴシック" panose="020B0400000000000000" pitchFamily="50" charset="-128"/>
                <a:ea typeface="游ゴシック" panose="020B0400000000000000" pitchFamily="50" charset="-128"/>
              </a:rPr>
              <a:t>入力すると、黄色のセルは「白」になります</a:t>
            </a:r>
          </a:p>
        </xdr:txBody>
      </xdr:sp>
      <xdr:sp macro="" textlink="">
        <xdr:nvSpPr>
          <xdr:cNvPr id="6" name="正方形/長方形 5"/>
          <xdr:cNvSpPr/>
        </xdr:nvSpPr>
        <xdr:spPr>
          <a:xfrm>
            <a:off x="7419974" y="2314575"/>
            <a:ext cx="1924051" cy="1028700"/>
          </a:xfrm>
          <a:prstGeom prst="rect">
            <a:avLst/>
          </a:prstGeom>
          <a:solidFill>
            <a:schemeClr val="accent2">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chemeClr val="bg2">
                    <a:lumMod val="25000"/>
                  </a:schemeClr>
                </a:solidFill>
                <a:latin typeface="游ゴシック" panose="020B0400000000000000" pitchFamily="50" charset="-128"/>
                <a:ea typeface="游ゴシック" panose="020B0400000000000000" pitchFamily="50" charset="-128"/>
              </a:rPr>
              <a:t>オレンジ色のセルは選択式です</a:t>
            </a:r>
            <a:endParaRPr kumimoji="1" lang="en-US" altLang="ja-JP" sz="900" b="1">
              <a:solidFill>
                <a:schemeClr val="bg2">
                  <a:lumMod val="25000"/>
                </a:schemeClr>
              </a:solidFill>
              <a:latin typeface="游ゴシック" panose="020B0400000000000000" pitchFamily="50" charset="-128"/>
              <a:ea typeface="游ゴシック" panose="020B0400000000000000" pitchFamily="50" charset="-128"/>
            </a:endParaRPr>
          </a:p>
          <a:p>
            <a:pPr algn="l"/>
            <a:r>
              <a:rPr kumimoji="1" lang="ja-JP" altLang="en-US" sz="900">
                <a:solidFill>
                  <a:schemeClr val="bg2">
                    <a:lumMod val="25000"/>
                  </a:schemeClr>
                </a:solidFill>
                <a:latin typeface="游ゴシック" panose="020B0400000000000000" pitchFamily="50" charset="-128"/>
                <a:ea typeface="游ゴシック" panose="020B0400000000000000" pitchFamily="50" charset="-128"/>
              </a:rPr>
              <a:t>入力すると、オレンジ色のセルは「白」になります</a:t>
            </a:r>
          </a:p>
        </xdr:txBody>
      </xdr:sp>
      <xdr:sp macro="" textlink="">
        <xdr:nvSpPr>
          <xdr:cNvPr id="7" name="正方形/長方形 6"/>
          <xdr:cNvSpPr/>
        </xdr:nvSpPr>
        <xdr:spPr>
          <a:xfrm>
            <a:off x="7419974" y="3324225"/>
            <a:ext cx="1924051" cy="1028700"/>
          </a:xfrm>
          <a:prstGeom prst="rect">
            <a:avLst/>
          </a:prstGeom>
          <a:solidFill>
            <a:schemeClr val="accent1">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000">
              <a:solidFill>
                <a:schemeClr val="bg2">
                  <a:lumMod val="25000"/>
                </a:schemeClr>
              </a:solidFill>
              <a:latin typeface="游ゴシック" panose="020B0400000000000000" pitchFamily="50" charset="-128"/>
              <a:ea typeface="游ゴシック" panose="020B0400000000000000" pitchFamily="50" charset="-128"/>
            </a:endParaRPr>
          </a:p>
          <a:p>
            <a:pPr algn="l"/>
            <a:r>
              <a:rPr kumimoji="1" lang="ja-JP" altLang="en-US" sz="1000">
                <a:solidFill>
                  <a:schemeClr val="bg2">
                    <a:lumMod val="25000"/>
                  </a:schemeClr>
                </a:solidFill>
                <a:latin typeface="游ゴシック" panose="020B0400000000000000" pitchFamily="50" charset="-128"/>
                <a:ea typeface="游ゴシック" panose="020B0400000000000000" pitchFamily="50" charset="-128"/>
              </a:rPr>
              <a:t>青色セルは計算式設定有りのため、入力不要です</a:t>
            </a:r>
          </a:p>
        </xdr:txBody>
      </xdr:sp>
    </xdr:grpSp>
    <xdr:clientData/>
  </xdr:twoCellAnchor>
</xdr:wsDr>
</file>

<file path=xl/drawings/drawing10.xml><?xml version="1.0" encoding="utf-8"?>
<xdr:wsDr xmlns:xdr="http://schemas.openxmlformats.org/drawingml/2006/spreadsheetDrawing" xmlns:a="http://schemas.openxmlformats.org/drawingml/2006/main">
  <xdr:oneCellAnchor>
    <xdr:from>
      <xdr:col>37</xdr:col>
      <xdr:colOff>142875</xdr:colOff>
      <xdr:row>10</xdr:row>
      <xdr:rowOff>85725</xdr:rowOff>
    </xdr:from>
    <xdr:ext cx="819455" cy="242374"/>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6838950" y="2590800"/>
          <a:ext cx="81945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900">
              <a:solidFill>
                <a:schemeClr val="bg1">
                  <a:lumMod val="50000"/>
                </a:schemeClr>
              </a:solidFill>
            </a:rPr>
            <a:t>（西暦・必須）</a:t>
          </a:r>
        </a:p>
      </xdr:txBody>
    </xdr:sp>
    <xdr:clientData/>
  </xdr:oneCellAnchor>
  <xdr:twoCellAnchor>
    <xdr:from>
      <xdr:col>10</xdr:col>
      <xdr:colOff>19050</xdr:colOff>
      <xdr:row>0</xdr:row>
      <xdr:rowOff>0</xdr:rowOff>
    </xdr:from>
    <xdr:to>
      <xdr:col>29</xdr:col>
      <xdr:colOff>104775</xdr:colOff>
      <xdr:row>0</xdr:row>
      <xdr:rowOff>9525</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828800" y="0"/>
          <a:ext cx="3524250" cy="9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様式</a:t>
          </a:r>
          <a:r>
            <a:rPr kumimoji="1" lang="en-US" altLang="ja-JP" sz="18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4</a:t>
          </a:r>
          <a:endParaRPr kumimoji="1" lang="ja-JP" altLang="en-US" sz="18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editAs="absolute">
    <xdr:from>
      <xdr:col>44</xdr:col>
      <xdr:colOff>161925</xdr:colOff>
      <xdr:row>3</xdr:row>
      <xdr:rowOff>123825</xdr:rowOff>
    </xdr:from>
    <xdr:to>
      <xdr:col>55</xdr:col>
      <xdr:colOff>112060</xdr:colOff>
      <xdr:row>15</xdr:row>
      <xdr:rowOff>22411</xdr:rowOff>
    </xdr:to>
    <xdr:grpSp>
      <xdr:nvGrpSpPr>
        <xdr:cNvPr id="4" name="グループ化 3"/>
        <xdr:cNvGrpSpPr/>
      </xdr:nvGrpSpPr>
      <xdr:grpSpPr>
        <a:xfrm>
          <a:off x="8179490" y="993499"/>
          <a:ext cx="1954527" cy="3087390"/>
          <a:chOff x="7419974" y="1285875"/>
          <a:chExt cx="1924051" cy="3067050"/>
        </a:xfrm>
      </xdr:grpSpPr>
      <xdr:sp macro="" textlink="">
        <xdr:nvSpPr>
          <xdr:cNvPr id="5" name="正方形/長方形 4"/>
          <xdr:cNvSpPr/>
        </xdr:nvSpPr>
        <xdr:spPr>
          <a:xfrm>
            <a:off x="7419974" y="1285875"/>
            <a:ext cx="1924051" cy="1028700"/>
          </a:xfrm>
          <a:prstGeom prst="rect">
            <a:avLst/>
          </a:prstGeom>
          <a:solidFill>
            <a:srgbClr val="FFFFCC"/>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chemeClr val="bg2">
                    <a:lumMod val="25000"/>
                  </a:schemeClr>
                </a:solidFill>
                <a:latin typeface="游ゴシック" panose="020B0400000000000000" pitchFamily="50" charset="-128"/>
                <a:ea typeface="游ゴシック" panose="020B0400000000000000" pitchFamily="50" charset="-128"/>
              </a:rPr>
              <a:t>黄色のセルは入力必須です</a:t>
            </a:r>
          </a:p>
          <a:p>
            <a:pPr algn="l"/>
            <a:endParaRPr kumimoji="1" lang="ja-JP" altLang="en-US" sz="900">
              <a:solidFill>
                <a:schemeClr val="bg2">
                  <a:lumMod val="25000"/>
                </a:schemeClr>
              </a:solidFill>
              <a:latin typeface="游ゴシック" panose="020B0400000000000000" pitchFamily="50" charset="-128"/>
              <a:ea typeface="游ゴシック" panose="020B0400000000000000" pitchFamily="50" charset="-128"/>
            </a:endParaRPr>
          </a:p>
          <a:p>
            <a:pPr algn="l"/>
            <a:r>
              <a:rPr kumimoji="1" lang="ja-JP" altLang="en-US" sz="900">
                <a:solidFill>
                  <a:schemeClr val="bg2">
                    <a:lumMod val="25000"/>
                  </a:schemeClr>
                </a:solidFill>
                <a:latin typeface="游ゴシック" panose="020B0400000000000000" pitchFamily="50" charset="-128"/>
                <a:ea typeface="游ゴシック" panose="020B0400000000000000" pitchFamily="50" charset="-128"/>
              </a:rPr>
              <a:t>入力すると、黄色のセルは「白」になります</a:t>
            </a:r>
          </a:p>
        </xdr:txBody>
      </xdr:sp>
      <xdr:sp macro="" textlink="">
        <xdr:nvSpPr>
          <xdr:cNvPr id="6" name="正方形/長方形 5"/>
          <xdr:cNvSpPr/>
        </xdr:nvSpPr>
        <xdr:spPr>
          <a:xfrm>
            <a:off x="7419974" y="2314575"/>
            <a:ext cx="1924051" cy="1028700"/>
          </a:xfrm>
          <a:prstGeom prst="rect">
            <a:avLst/>
          </a:prstGeom>
          <a:solidFill>
            <a:schemeClr val="accent2">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chemeClr val="bg2">
                    <a:lumMod val="25000"/>
                  </a:schemeClr>
                </a:solidFill>
                <a:latin typeface="游ゴシック" panose="020B0400000000000000" pitchFamily="50" charset="-128"/>
                <a:ea typeface="游ゴシック" panose="020B0400000000000000" pitchFamily="50" charset="-128"/>
              </a:rPr>
              <a:t>オレンジ色のセルは選択式です</a:t>
            </a:r>
            <a:endParaRPr kumimoji="1" lang="en-US" altLang="ja-JP" sz="900" b="1">
              <a:solidFill>
                <a:schemeClr val="bg2">
                  <a:lumMod val="25000"/>
                </a:schemeClr>
              </a:solidFill>
              <a:latin typeface="游ゴシック" panose="020B0400000000000000" pitchFamily="50" charset="-128"/>
              <a:ea typeface="游ゴシック" panose="020B0400000000000000" pitchFamily="50" charset="-128"/>
            </a:endParaRPr>
          </a:p>
          <a:p>
            <a:pPr algn="l"/>
            <a:r>
              <a:rPr kumimoji="1" lang="ja-JP" altLang="en-US" sz="900">
                <a:solidFill>
                  <a:schemeClr val="bg2">
                    <a:lumMod val="25000"/>
                  </a:schemeClr>
                </a:solidFill>
                <a:latin typeface="游ゴシック" panose="020B0400000000000000" pitchFamily="50" charset="-128"/>
                <a:ea typeface="游ゴシック" panose="020B0400000000000000" pitchFamily="50" charset="-128"/>
              </a:rPr>
              <a:t>入力すると、オレンジ色のセルは「白」になります</a:t>
            </a:r>
          </a:p>
        </xdr:txBody>
      </xdr:sp>
      <xdr:sp macro="" textlink="">
        <xdr:nvSpPr>
          <xdr:cNvPr id="7" name="正方形/長方形 6"/>
          <xdr:cNvSpPr/>
        </xdr:nvSpPr>
        <xdr:spPr>
          <a:xfrm>
            <a:off x="7419974" y="3324225"/>
            <a:ext cx="1924051" cy="1028700"/>
          </a:xfrm>
          <a:prstGeom prst="rect">
            <a:avLst/>
          </a:prstGeom>
          <a:solidFill>
            <a:schemeClr val="accent1">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000">
              <a:solidFill>
                <a:schemeClr val="bg2">
                  <a:lumMod val="25000"/>
                </a:schemeClr>
              </a:solidFill>
              <a:latin typeface="游ゴシック" panose="020B0400000000000000" pitchFamily="50" charset="-128"/>
              <a:ea typeface="游ゴシック" panose="020B0400000000000000" pitchFamily="50" charset="-128"/>
            </a:endParaRPr>
          </a:p>
          <a:p>
            <a:pPr algn="l"/>
            <a:r>
              <a:rPr kumimoji="1" lang="ja-JP" altLang="en-US" sz="1000">
                <a:solidFill>
                  <a:schemeClr val="bg2">
                    <a:lumMod val="25000"/>
                  </a:schemeClr>
                </a:solidFill>
                <a:latin typeface="游ゴシック" panose="020B0400000000000000" pitchFamily="50" charset="-128"/>
                <a:ea typeface="游ゴシック" panose="020B0400000000000000" pitchFamily="50" charset="-128"/>
              </a:rPr>
              <a:t>青色セルは計算式設定有りのため、入力不要です</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33</xdr:col>
      <xdr:colOff>190500</xdr:colOff>
      <xdr:row>22</xdr:row>
      <xdr:rowOff>219075</xdr:rowOff>
    </xdr:from>
    <xdr:to>
      <xdr:col>43</xdr:col>
      <xdr:colOff>229721</xdr:colOff>
      <xdr:row>27</xdr:row>
      <xdr:rowOff>219075</xdr:rowOff>
    </xdr:to>
    <xdr:sp macro="" textlink="">
      <xdr:nvSpPr>
        <xdr:cNvPr id="2" name="正方形/長方形 1"/>
        <xdr:cNvSpPr/>
      </xdr:nvSpPr>
      <xdr:spPr>
        <a:xfrm>
          <a:off x="8105775" y="5429250"/>
          <a:ext cx="2420471" cy="1381125"/>
        </a:xfrm>
        <a:prstGeom prst="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游ゴシック" panose="020B0400000000000000" pitchFamily="50" charset="-128"/>
              <a:ea typeface="游ゴシック" panose="020B0400000000000000" pitchFamily="50" charset="-128"/>
            </a:rPr>
            <a:t>実施回ごとに補助者が異なるなど、補助者総計が８名を超えるときには</a:t>
          </a:r>
          <a:endParaRPr kumimoji="1" lang="en-US" altLang="ja-JP" sz="1100">
            <a:latin typeface="游ゴシック" panose="020B0400000000000000" pitchFamily="50" charset="-128"/>
            <a:ea typeface="游ゴシック" panose="020B0400000000000000" pitchFamily="50" charset="-128"/>
          </a:endParaRPr>
        </a:p>
        <a:p>
          <a:pPr algn="l"/>
          <a:r>
            <a:rPr kumimoji="1" lang="ja-JP" altLang="en-US" sz="1100">
              <a:latin typeface="游ゴシック" panose="020B0400000000000000" pitchFamily="50" charset="-128"/>
              <a:ea typeface="游ゴシック" panose="020B0400000000000000" pitchFamily="50" charset="-128"/>
            </a:rPr>
            <a:t>＋ボタンを使用してください。</a:t>
          </a:r>
        </a:p>
      </xdr:txBody>
    </xdr:sp>
    <xdr:clientData/>
  </xdr:twoCellAnchor>
  <xdr:twoCellAnchor editAs="oneCell">
    <xdr:from>
      <xdr:col>34</xdr:col>
      <xdr:colOff>9525</xdr:colOff>
      <xdr:row>42</xdr:row>
      <xdr:rowOff>133351</xdr:rowOff>
    </xdr:from>
    <xdr:to>
      <xdr:col>45</xdr:col>
      <xdr:colOff>182772</xdr:colOff>
      <xdr:row>47</xdr:row>
      <xdr:rowOff>133350</xdr:rowOff>
    </xdr:to>
    <xdr:sp macro="" textlink="">
      <xdr:nvSpPr>
        <xdr:cNvPr id="3" name="正方形/長方形 2"/>
        <xdr:cNvSpPr/>
      </xdr:nvSpPr>
      <xdr:spPr>
        <a:xfrm>
          <a:off x="8162925" y="8820151"/>
          <a:ext cx="2792622" cy="1381124"/>
        </a:xfrm>
        <a:prstGeom prst="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white"/>
              </a:solidFill>
              <a:effectLst/>
              <a:uLnTx/>
              <a:uFillTx/>
              <a:latin typeface="游ゴシック" panose="020B0400000000000000" pitchFamily="50" charset="-128"/>
              <a:ea typeface="游ゴシック" panose="020B0400000000000000" pitchFamily="50" charset="-128"/>
              <a:cs typeface="+mn-cs"/>
            </a:rPr>
            <a:t>実施回ごとに補助者が異なるなど、補助者総計が８名を超えるときには</a:t>
          </a:r>
          <a:endParaRPr kumimoji="1" lang="en-US" altLang="ja-JP" sz="1100" b="0" i="0" u="none" strike="noStrike" kern="0" cap="none" spc="0" normalizeH="0" baseline="0" noProof="0">
            <a:ln>
              <a:noFill/>
            </a:ln>
            <a:solidFill>
              <a:prstClr val="white"/>
            </a:solidFill>
            <a:effectLst/>
            <a:uLnTx/>
            <a:uFillTx/>
            <a:latin typeface="游ゴシック" panose="020B0400000000000000" pitchFamily="50" charset="-128"/>
            <a:ea typeface="游ゴシック" panose="020B0400000000000000" pitchFamily="50" charset="-128"/>
            <a:cs typeface="+mn-cs"/>
          </a:endParaRPr>
        </a:p>
        <a:p>
          <a:r>
            <a:rPr kumimoji="1" lang="ja-JP" altLang="ja-JP" sz="1100">
              <a:solidFill>
                <a:schemeClr val="lt1"/>
              </a:solidFill>
              <a:effectLst/>
              <a:latin typeface="+mn-lt"/>
              <a:ea typeface="+mn-ea"/>
              <a:cs typeface="+mn-cs"/>
            </a:rPr>
            <a:t>＋ボタンを使用してください。</a:t>
          </a:r>
          <a:endParaRPr lang="ja-JP" altLang="ja-JP">
            <a:effectLst/>
          </a:endParaRPr>
        </a:p>
      </xdr:txBody>
    </xdr:sp>
    <xdr:clientData/>
  </xdr:twoCellAnchor>
  <xdr:twoCellAnchor editAs="absolute">
    <xdr:from>
      <xdr:col>33</xdr:col>
      <xdr:colOff>123825</xdr:colOff>
      <xdr:row>3</xdr:row>
      <xdr:rowOff>19050</xdr:rowOff>
    </xdr:from>
    <xdr:to>
      <xdr:col>41</xdr:col>
      <xdr:colOff>142876</xdr:colOff>
      <xdr:row>16</xdr:row>
      <xdr:rowOff>106932</xdr:rowOff>
    </xdr:to>
    <xdr:grpSp>
      <xdr:nvGrpSpPr>
        <xdr:cNvPr id="4" name="グループ化 3"/>
        <xdr:cNvGrpSpPr/>
      </xdr:nvGrpSpPr>
      <xdr:grpSpPr>
        <a:xfrm>
          <a:off x="8124825" y="672193"/>
          <a:ext cx="1978480" cy="3013418"/>
          <a:chOff x="7419974" y="1285875"/>
          <a:chExt cx="1924051" cy="3028950"/>
        </a:xfrm>
      </xdr:grpSpPr>
      <xdr:sp macro="" textlink="">
        <xdr:nvSpPr>
          <xdr:cNvPr id="5" name="正方形/長方形 4"/>
          <xdr:cNvSpPr/>
        </xdr:nvSpPr>
        <xdr:spPr>
          <a:xfrm>
            <a:off x="7419974" y="1285875"/>
            <a:ext cx="1924051" cy="1028701"/>
          </a:xfrm>
          <a:prstGeom prst="rect">
            <a:avLst/>
          </a:prstGeom>
          <a:solidFill>
            <a:srgbClr val="FFFFCC"/>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chemeClr val="bg2">
                    <a:lumMod val="25000"/>
                  </a:schemeClr>
                </a:solidFill>
                <a:latin typeface="游ゴシック" panose="020B0400000000000000" pitchFamily="50" charset="-128"/>
                <a:ea typeface="游ゴシック" panose="020B0400000000000000" pitchFamily="50" charset="-128"/>
              </a:rPr>
              <a:t>黄色のセルは入力必須です</a:t>
            </a:r>
          </a:p>
          <a:p>
            <a:pPr algn="l"/>
            <a:endParaRPr kumimoji="1" lang="ja-JP" altLang="en-US" sz="900">
              <a:solidFill>
                <a:schemeClr val="bg2">
                  <a:lumMod val="25000"/>
                </a:schemeClr>
              </a:solidFill>
              <a:latin typeface="游ゴシック" panose="020B0400000000000000" pitchFamily="50" charset="-128"/>
              <a:ea typeface="游ゴシック" panose="020B0400000000000000" pitchFamily="50" charset="-128"/>
            </a:endParaRPr>
          </a:p>
          <a:p>
            <a:pPr algn="l"/>
            <a:r>
              <a:rPr kumimoji="1" lang="ja-JP" altLang="en-US" sz="900">
                <a:solidFill>
                  <a:schemeClr val="bg2">
                    <a:lumMod val="25000"/>
                  </a:schemeClr>
                </a:solidFill>
                <a:latin typeface="游ゴシック" panose="020B0400000000000000" pitchFamily="50" charset="-128"/>
                <a:ea typeface="游ゴシック" panose="020B0400000000000000" pitchFamily="50" charset="-128"/>
              </a:rPr>
              <a:t>入力すると、黄色のセルは「白」になります</a:t>
            </a:r>
          </a:p>
        </xdr:txBody>
      </xdr:sp>
      <xdr:sp macro="" textlink="">
        <xdr:nvSpPr>
          <xdr:cNvPr id="6" name="正方形/長方形 5"/>
          <xdr:cNvSpPr/>
        </xdr:nvSpPr>
        <xdr:spPr>
          <a:xfrm>
            <a:off x="7419974" y="2314575"/>
            <a:ext cx="1924051" cy="1028700"/>
          </a:xfrm>
          <a:prstGeom prst="rect">
            <a:avLst/>
          </a:prstGeom>
          <a:solidFill>
            <a:schemeClr val="accent2">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chemeClr val="bg2">
                    <a:lumMod val="25000"/>
                  </a:schemeClr>
                </a:solidFill>
                <a:latin typeface="游ゴシック" panose="020B0400000000000000" pitchFamily="50" charset="-128"/>
                <a:ea typeface="游ゴシック" panose="020B0400000000000000" pitchFamily="50" charset="-128"/>
              </a:rPr>
              <a:t>オレンジ色のセルは選択式です</a:t>
            </a:r>
            <a:endParaRPr kumimoji="1" lang="en-US" altLang="ja-JP" sz="900" b="1">
              <a:solidFill>
                <a:schemeClr val="bg2">
                  <a:lumMod val="25000"/>
                </a:schemeClr>
              </a:solidFill>
              <a:latin typeface="游ゴシック" panose="020B0400000000000000" pitchFamily="50" charset="-128"/>
              <a:ea typeface="游ゴシック" panose="020B0400000000000000" pitchFamily="50" charset="-128"/>
            </a:endParaRPr>
          </a:p>
          <a:p>
            <a:pPr algn="l"/>
            <a:r>
              <a:rPr kumimoji="1" lang="ja-JP" altLang="en-US" sz="900">
                <a:solidFill>
                  <a:schemeClr val="bg2">
                    <a:lumMod val="25000"/>
                  </a:schemeClr>
                </a:solidFill>
                <a:latin typeface="游ゴシック" panose="020B0400000000000000" pitchFamily="50" charset="-128"/>
                <a:ea typeface="游ゴシック" panose="020B0400000000000000" pitchFamily="50" charset="-128"/>
              </a:rPr>
              <a:t>入力すると、オレンジ色のセルは「白」になります</a:t>
            </a:r>
          </a:p>
        </xdr:txBody>
      </xdr:sp>
      <xdr:sp macro="" textlink="">
        <xdr:nvSpPr>
          <xdr:cNvPr id="7" name="正方形/長方形 6"/>
          <xdr:cNvSpPr/>
        </xdr:nvSpPr>
        <xdr:spPr>
          <a:xfrm>
            <a:off x="7419974" y="3324225"/>
            <a:ext cx="1924051" cy="990600"/>
          </a:xfrm>
          <a:prstGeom prst="rect">
            <a:avLst/>
          </a:prstGeom>
          <a:solidFill>
            <a:schemeClr val="accent1">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E7E6E6">
                    <a:lumMod val="25000"/>
                  </a:srgbClr>
                </a:solidFill>
                <a:effectLst/>
                <a:uLnTx/>
                <a:uFillTx/>
                <a:latin typeface="游ゴシック" panose="020B0400000000000000" pitchFamily="50" charset="-128"/>
                <a:ea typeface="游ゴシック" panose="020B0400000000000000" pitchFamily="50" charset="-128"/>
                <a:cs typeface="+mn-cs"/>
              </a:rPr>
              <a:t>青色のセルは計算式が入っていますので、入力不要です。</a:t>
            </a:r>
            <a:endParaRPr kumimoji="1" lang="en-US" altLang="ja-JP" sz="900" b="1" i="0" u="none" strike="noStrike" kern="0" cap="none" spc="0" normalizeH="0" baseline="0" noProof="0">
              <a:ln>
                <a:noFill/>
              </a:ln>
              <a:solidFill>
                <a:srgbClr val="E7E6E6">
                  <a:lumMod val="25000"/>
                </a:srgbClr>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rgbClr val="E7E6E6">
                  <a:lumMod val="25000"/>
                </a:srgbClr>
              </a:solidFill>
              <a:effectLst/>
              <a:uLnTx/>
              <a:uFillTx/>
              <a:latin typeface="游ゴシック" panose="020B0400000000000000" pitchFamily="50" charset="-128"/>
              <a:ea typeface="游ゴシック" panose="020B0400000000000000" pitchFamily="50" charset="-128"/>
              <a:cs typeface="+mn-cs"/>
            </a:endParaRPr>
          </a:p>
        </xdr:txBody>
      </xdr:sp>
    </xdr:grpSp>
    <xdr:clientData/>
  </xdr:twoCellAnchor>
</xdr:wsDr>
</file>

<file path=xl/drawings/drawing12.xml><?xml version="1.0" encoding="utf-8"?>
<xdr:wsDr xmlns:xdr="http://schemas.openxmlformats.org/drawingml/2006/spreadsheetDrawing" xmlns:a="http://schemas.openxmlformats.org/drawingml/2006/main">
  <xdr:oneCellAnchor>
    <xdr:from>
      <xdr:col>37</xdr:col>
      <xdr:colOff>142875</xdr:colOff>
      <xdr:row>10</xdr:row>
      <xdr:rowOff>85725</xdr:rowOff>
    </xdr:from>
    <xdr:ext cx="819455" cy="242374"/>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6838950" y="2590800"/>
          <a:ext cx="81945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900">
              <a:solidFill>
                <a:schemeClr val="bg1">
                  <a:lumMod val="50000"/>
                </a:schemeClr>
              </a:solidFill>
            </a:rPr>
            <a:t>（西暦・必須）</a:t>
          </a:r>
        </a:p>
      </xdr:txBody>
    </xdr:sp>
    <xdr:clientData/>
  </xdr:oneCellAnchor>
  <xdr:twoCellAnchor>
    <xdr:from>
      <xdr:col>10</xdr:col>
      <xdr:colOff>19050</xdr:colOff>
      <xdr:row>0</xdr:row>
      <xdr:rowOff>0</xdr:rowOff>
    </xdr:from>
    <xdr:to>
      <xdr:col>29</xdr:col>
      <xdr:colOff>104775</xdr:colOff>
      <xdr:row>0</xdr:row>
      <xdr:rowOff>9525</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828800" y="0"/>
          <a:ext cx="3524250" cy="9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様式</a:t>
          </a:r>
          <a:r>
            <a:rPr kumimoji="1" lang="en-US" altLang="ja-JP" sz="18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4</a:t>
          </a:r>
          <a:endParaRPr kumimoji="1" lang="ja-JP" altLang="en-US" sz="18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editAs="absolute">
    <xdr:from>
      <xdr:col>51</xdr:col>
      <xdr:colOff>3774</xdr:colOff>
      <xdr:row>4</xdr:row>
      <xdr:rowOff>142875</xdr:rowOff>
    </xdr:from>
    <xdr:to>
      <xdr:col>61</xdr:col>
      <xdr:colOff>112060</xdr:colOff>
      <xdr:row>16</xdr:row>
      <xdr:rowOff>41461</xdr:rowOff>
    </xdr:to>
    <xdr:grpSp>
      <xdr:nvGrpSpPr>
        <xdr:cNvPr id="4" name="グループ化 3"/>
        <xdr:cNvGrpSpPr/>
      </xdr:nvGrpSpPr>
      <xdr:grpSpPr>
        <a:xfrm>
          <a:off x="9296861" y="1153353"/>
          <a:ext cx="1930460" cy="3087391"/>
          <a:chOff x="7419974" y="1285875"/>
          <a:chExt cx="1924051" cy="3067050"/>
        </a:xfrm>
      </xdr:grpSpPr>
      <xdr:sp macro="" textlink="">
        <xdr:nvSpPr>
          <xdr:cNvPr id="5" name="正方形/長方形 4"/>
          <xdr:cNvSpPr/>
        </xdr:nvSpPr>
        <xdr:spPr>
          <a:xfrm>
            <a:off x="7419974" y="1285875"/>
            <a:ext cx="1924051" cy="1028700"/>
          </a:xfrm>
          <a:prstGeom prst="rect">
            <a:avLst/>
          </a:prstGeom>
          <a:solidFill>
            <a:srgbClr val="FFFFCC"/>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chemeClr val="bg2">
                    <a:lumMod val="25000"/>
                  </a:schemeClr>
                </a:solidFill>
                <a:latin typeface="游ゴシック" panose="020B0400000000000000" pitchFamily="50" charset="-128"/>
                <a:ea typeface="游ゴシック" panose="020B0400000000000000" pitchFamily="50" charset="-128"/>
              </a:rPr>
              <a:t>黄色のセルは入力必須です</a:t>
            </a:r>
          </a:p>
          <a:p>
            <a:pPr algn="l"/>
            <a:endParaRPr kumimoji="1" lang="ja-JP" altLang="en-US" sz="900">
              <a:solidFill>
                <a:schemeClr val="bg2">
                  <a:lumMod val="25000"/>
                </a:schemeClr>
              </a:solidFill>
              <a:latin typeface="游ゴシック" panose="020B0400000000000000" pitchFamily="50" charset="-128"/>
              <a:ea typeface="游ゴシック" panose="020B0400000000000000" pitchFamily="50" charset="-128"/>
            </a:endParaRPr>
          </a:p>
          <a:p>
            <a:pPr algn="l"/>
            <a:r>
              <a:rPr kumimoji="1" lang="ja-JP" altLang="en-US" sz="900">
                <a:solidFill>
                  <a:schemeClr val="bg2">
                    <a:lumMod val="25000"/>
                  </a:schemeClr>
                </a:solidFill>
                <a:latin typeface="游ゴシック" panose="020B0400000000000000" pitchFamily="50" charset="-128"/>
                <a:ea typeface="游ゴシック" panose="020B0400000000000000" pitchFamily="50" charset="-128"/>
              </a:rPr>
              <a:t>入力すると、黄色のセルは「白」になります</a:t>
            </a:r>
          </a:p>
        </xdr:txBody>
      </xdr:sp>
      <xdr:sp macro="" textlink="">
        <xdr:nvSpPr>
          <xdr:cNvPr id="6" name="正方形/長方形 5"/>
          <xdr:cNvSpPr/>
        </xdr:nvSpPr>
        <xdr:spPr>
          <a:xfrm>
            <a:off x="7419974" y="2314575"/>
            <a:ext cx="1924051" cy="1028700"/>
          </a:xfrm>
          <a:prstGeom prst="rect">
            <a:avLst/>
          </a:prstGeom>
          <a:solidFill>
            <a:schemeClr val="accent2">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chemeClr val="bg2">
                    <a:lumMod val="25000"/>
                  </a:schemeClr>
                </a:solidFill>
                <a:latin typeface="游ゴシック" panose="020B0400000000000000" pitchFamily="50" charset="-128"/>
                <a:ea typeface="游ゴシック" panose="020B0400000000000000" pitchFamily="50" charset="-128"/>
              </a:rPr>
              <a:t>オレンジ色のセルは選択式です</a:t>
            </a:r>
            <a:endParaRPr kumimoji="1" lang="en-US" altLang="ja-JP" sz="900" b="1">
              <a:solidFill>
                <a:schemeClr val="bg2">
                  <a:lumMod val="25000"/>
                </a:schemeClr>
              </a:solidFill>
              <a:latin typeface="游ゴシック" panose="020B0400000000000000" pitchFamily="50" charset="-128"/>
              <a:ea typeface="游ゴシック" panose="020B0400000000000000" pitchFamily="50" charset="-128"/>
            </a:endParaRPr>
          </a:p>
          <a:p>
            <a:pPr algn="l"/>
            <a:r>
              <a:rPr kumimoji="1" lang="ja-JP" altLang="en-US" sz="900">
                <a:solidFill>
                  <a:schemeClr val="bg2">
                    <a:lumMod val="25000"/>
                  </a:schemeClr>
                </a:solidFill>
                <a:latin typeface="游ゴシック" panose="020B0400000000000000" pitchFamily="50" charset="-128"/>
                <a:ea typeface="游ゴシック" panose="020B0400000000000000" pitchFamily="50" charset="-128"/>
              </a:rPr>
              <a:t>入力すると、オレンジ色のセルは「白」になります</a:t>
            </a:r>
          </a:p>
        </xdr:txBody>
      </xdr:sp>
      <xdr:sp macro="" textlink="">
        <xdr:nvSpPr>
          <xdr:cNvPr id="7" name="正方形/長方形 6"/>
          <xdr:cNvSpPr/>
        </xdr:nvSpPr>
        <xdr:spPr>
          <a:xfrm>
            <a:off x="7419974" y="3324225"/>
            <a:ext cx="1924051" cy="1028700"/>
          </a:xfrm>
          <a:prstGeom prst="rect">
            <a:avLst/>
          </a:prstGeom>
          <a:solidFill>
            <a:schemeClr val="accent1">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000">
              <a:solidFill>
                <a:schemeClr val="bg2">
                  <a:lumMod val="25000"/>
                </a:schemeClr>
              </a:solidFill>
              <a:latin typeface="游ゴシック" panose="020B0400000000000000" pitchFamily="50" charset="-128"/>
              <a:ea typeface="游ゴシック" panose="020B0400000000000000" pitchFamily="50" charset="-128"/>
            </a:endParaRPr>
          </a:p>
          <a:p>
            <a:pPr algn="l"/>
            <a:r>
              <a:rPr kumimoji="1" lang="ja-JP" altLang="en-US" sz="1000">
                <a:solidFill>
                  <a:schemeClr val="bg2">
                    <a:lumMod val="25000"/>
                  </a:schemeClr>
                </a:solidFill>
                <a:latin typeface="游ゴシック" panose="020B0400000000000000" pitchFamily="50" charset="-128"/>
                <a:ea typeface="游ゴシック" panose="020B0400000000000000" pitchFamily="50" charset="-128"/>
              </a:rPr>
              <a:t>青色セルは計算式設定有りのため、入力不要です</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0.10.10\tyo\Users\84161299\Downloads\&#21517;&#31807;&#30331;&#37682;&#31080;%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
      <sheetName val="分野"/>
    </sheetNames>
    <sheetDataSet>
      <sheetData sheetId="0"/>
      <sheetData sheetId="1">
        <row r="3">
          <cell r="B3" t="str">
            <v>音楽</v>
          </cell>
        </row>
        <row r="4">
          <cell r="B4" t="str">
            <v>演劇</v>
          </cell>
        </row>
        <row r="5">
          <cell r="B5" t="str">
            <v>舞踊</v>
          </cell>
        </row>
        <row r="6">
          <cell r="B6" t="str">
            <v>大衆芸能</v>
          </cell>
        </row>
        <row r="7">
          <cell r="B7" t="str">
            <v>美術</v>
          </cell>
        </row>
        <row r="8">
          <cell r="B8" t="str">
            <v>伝統芸能</v>
          </cell>
        </row>
        <row r="9">
          <cell r="B9" t="str">
            <v>文学</v>
          </cell>
        </row>
        <row r="10">
          <cell r="B10" t="str">
            <v>生活文化</v>
          </cell>
        </row>
        <row r="11">
          <cell r="B11" t="str">
            <v>メディア芸術</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1361"/>
  <sheetViews>
    <sheetView zoomScale="80" zoomScaleNormal="80" workbookViewId="0">
      <pane xSplit="2" ySplit="3" topLeftCell="C1116" activePane="bottomRight" state="frozen"/>
      <selection pane="topRight" activeCell="B1" sqref="B1"/>
      <selection pane="bottomLeft" activeCell="A3" sqref="A3"/>
      <selection pane="bottomRight" activeCell="BE1129" sqref="BE1129"/>
    </sheetView>
  </sheetViews>
  <sheetFormatPr defaultColWidth="2.75" defaultRowHeight="15" outlineLevelCol="1" x14ac:dyDescent="0.15"/>
  <cols>
    <col min="1" max="1" width="11.5" style="216" hidden="1" customWidth="1"/>
    <col min="2" max="2" width="14.125" style="216" hidden="1" customWidth="1"/>
    <col min="3" max="3" width="6" style="216" hidden="1" customWidth="1"/>
    <col min="4" max="4" width="10.625" style="216" hidden="1" customWidth="1"/>
    <col min="5" max="5" width="29" style="222" hidden="1" customWidth="1"/>
    <col min="6" max="6" width="29" style="231" hidden="1" customWidth="1"/>
    <col min="7" max="7" width="16.25" style="216" hidden="1" customWidth="1"/>
    <col min="8" max="8" width="5.375" style="222" hidden="1" customWidth="1"/>
    <col min="9" max="11" width="9.875" style="216" hidden="1" customWidth="1"/>
    <col min="12" max="12" width="9.75" style="223" hidden="1" customWidth="1" outlineLevel="1"/>
    <col min="13" max="13" width="9.75" style="224" hidden="1" customWidth="1" outlineLevel="1"/>
    <col min="14" max="15" width="5.375" style="224" hidden="1" customWidth="1" outlineLevel="1"/>
    <col min="16" max="17" width="5.375" style="216" hidden="1" customWidth="1" outlineLevel="1"/>
    <col min="18" max="20" width="10.875" style="216" hidden="1" customWidth="1" outlineLevel="1"/>
    <col min="21" max="21" width="13.875" style="216" hidden="1" customWidth="1" outlineLevel="1"/>
    <col min="22" max="22" width="43.875" style="225" hidden="1" customWidth="1" outlineLevel="1"/>
    <col min="23" max="23" width="2.75" style="216" hidden="1" customWidth="1" collapsed="1"/>
    <col min="24" max="25" width="2.75" style="216" customWidth="1"/>
    <col min="26" max="16384" width="2.75" style="216"/>
  </cols>
  <sheetData>
    <row r="1" spans="1:22" s="175" customFormat="1" ht="108.75" hidden="1" customHeight="1" x14ac:dyDescent="0.15">
      <c r="A1" s="168"/>
      <c r="B1" s="168" t="s">
        <v>405</v>
      </c>
      <c r="C1" s="169"/>
      <c r="D1" s="169"/>
      <c r="E1" s="170"/>
      <c r="F1" s="227"/>
      <c r="G1" s="171"/>
      <c r="H1" s="170"/>
      <c r="I1" s="171"/>
      <c r="J1" s="171"/>
      <c r="K1" s="171"/>
      <c r="L1" s="172"/>
      <c r="M1" s="173"/>
      <c r="N1" s="173"/>
      <c r="O1" s="173"/>
      <c r="P1" s="170"/>
      <c r="Q1" s="173"/>
      <c r="R1" s="173"/>
      <c r="S1" s="173"/>
      <c r="T1" s="173"/>
      <c r="U1" s="173"/>
      <c r="V1" s="174"/>
    </row>
    <row r="2" spans="1:22" s="175" customFormat="1" ht="36" hidden="1" customHeight="1" x14ac:dyDescent="0.15">
      <c r="A2" s="168"/>
      <c r="B2" s="168"/>
      <c r="C2" s="169"/>
      <c r="D2" s="169"/>
      <c r="E2" s="176" t="s">
        <v>406</v>
      </c>
      <c r="F2" s="228"/>
      <c r="G2" s="171"/>
      <c r="H2" s="170"/>
      <c r="I2" s="171"/>
      <c r="J2" s="171"/>
      <c r="K2" s="171"/>
      <c r="L2" s="172"/>
      <c r="M2" s="173"/>
      <c r="N2" s="173"/>
      <c r="O2" s="173"/>
      <c r="P2" s="170"/>
      <c r="Q2" s="173"/>
      <c r="R2" s="173"/>
      <c r="S2" s="173"/>
      <c r="T2" s="173"/>
      <c r="U2" s="177">
        <v>313121769</v>
      </c>
      <c r="V2" s="174"/>
    </row>
    <row r="3" spans="1:22" s="188" customFormat="1" ht="66.2" customHeight="1" x14ac:dyDescent="0.15">
      <c r="A3" s="232" t="s">
        <v>407</v>
      </c>
      <c r="B3" s="232" t="s">
        <v>408</v>
      </c>
      <c r="C3" s="232" t="s">
        <v>409</v>
      </c>
      <c r="D3" s="232" t="s">
        <v>410</v>
      </c>
      <c r="E3" s="226" t="s">
        <v>411</v>
      </c>
      <c r="F3" s="229" t="s">
        <v>4327</v>
      </c>
      <c r="G3" s="178" t="s">
        <v>412</v>
      </c>
      <c r="H3" s="179" t="s">
        <v>413</v>
      </c>
      <c r="I3" s="180" t="s">
        <v>414</v>
      </c>
      <c r="J3" s="181" t="s">
        <v>415</v>
      </c>
      <c r="K3" s="182" t="s">
        <v>416</v>
      </c>
      <c r="L3" s="183" t="s">
        <v>417</v>
      </c>
      <c r="M3" s="184" t="s">
        <v>418</v>
      </c>
      <c r="N3" s="183" t="s">
        <v>419</v>
      </c>
      <c r="O3" s="184" t="s">
        <v>420</v>
      </c>
      <c r="P3" s="184" t="s">
        <v>421</v>
      </c>
      <c r="Q3" s="184" t="s">
        <v>422</v>
      </c>
      <c r="R3" s="185" t="s">
        <v>423</v>
      </c>
      <c r="S3" s="185" t="s">
        <v>424</v>
      </c>
      <c r="T3" s="183" t="s">
        <v>275</v>
      </c>
      <c r="U3" s="186" t="s">
        <v>425</v>
      </c>
      <c r="V3" s="187" t="s">
        <v>426</v>
      </c>
    </row>
    <row r="4" spans="1:22" s="206" customFormat="1" ht="25.5" customHeight="1" x14ac:dyDescent="0.15">
      <c r="A4" s="189" t="s">
        <v>427</v>
      </c>
      <c r="B4" s="190" t="s">
        <v>5435</v>
      </c>
      <c r="C4" s="191" t="s">
        <v>428</v>
      </c>
      <c r="D4" s="192" t="s">
        <v>429</v>
      </c>
      <c r="E4" s="193" t="s">
        <v>5436</v>
      </c>
      <c r="F4" s="230" t="s">
        <v>4328</v>
      </c>
      <c r="G4" s="194" t="s">
        <v>430</v>
      </c>
      <c r="H4" s="195">
        <f>COUNTA(I4:K4)</f>
        <v>2</v>
      </c>
      <c r="I4" s="196">
        <v>45194</v>
      </c>
      <c r="J4" s="197">
        <v>45195</v>
      </c>
      <c r="K4" s="197"/>
      <c r="L4" s="198" t="s">
        <v>257</v>
      </c>
      <c r="M4" s="199" t="s">
        <v>431</v>
      </c>
      <c r="N4" s="200">
        <v>5</v>
      </c>
      <c r="O4" s="201">
        <v>5</v>
      </c>
      <c r="P4" s="201">
        <v>0</v>
      </c>
      <c r="Q4" s="202">
        <v>10</v>
      </c>
      <c r="R4" s="203">
        <v>266900</v>
      </c>
      <c r="S4" s="203">
        <v>625020</v>
      </c>
      <c r="T4" s="203">
        <v>50000</v>
      </c>
      <c r="U4" s="204">
        <v>941920</v>
      </c>
      <c r="V4" s="205" t="s">
        <v>432</v>
      </c>
    </row>
    <row r="5" spans="1:22" s="206" customFormat="1" ht="25.5" customHeight="1" x14ac:dyDescent="0.15">
      <c r="A5" s="207" t="s">
        <v>433</v>
      </c>
      <c r="B5" s="208" t="s">
        <v>434</v>
      </c>
      <c r="C5" s="209" t="s">
        <v>428</v>
      </c>
      <c r="D5" s="210" t="s">
        <v>429</v>
      </c>
      <c r="E5" s="211" t="s">
        <v>435</v>
      </c>
      <c r="F5" s="230" t="s">
        <v>4329</v>
      </c>
      <c r="G5" s="194" t="s">
        <v>436</v>
      </c>
      <c r="H5" s="195">
        <f t="shared" ref="H5:H68" si="0">COUNTA(I5:K5)</f>
        <v>1</v>
      </c>
      <c r="I5" s="196">
        <v>45190</v>
      </c>
      <c r="J5" s="197"/>
      <c r="K5" s="197"/>
      <c r="L5" s="198" t="s">
        <v>257</v>
      </c>
      <c r="M5" s="199" t="s">
        <v>437</v>
      </c>
      <c r="N5" s="200">
        <v>5</v>
      </c>
      <c r="O5" s="201">
        <v>0</v>
      </c>
      <c r="P5" s="201">
        <v>0</v>
      </c>
      <c r="Q5" s="202">
        <v>5</v>
      </c>
      <c r="R5" s="203">
        <v>100850</v>
      </c>
      <c r="S5" s="203">
        <v>0</v>
      </c>
      <c r="T5" s="203">
        <v>50000</v>
      </c>
      <c r="U5" s="204">
        <v>150850</v>
      </c>
      <c r="V5" s="212"/>
    </row>
    <row r="6" spans="1:22" s="206" customFormat="1" ht="25.5" customHeight="1" x14ac:dyDescent="0.15">
      <c r="A6" s="207" t="s">
        <v>438</v>
      </c>
      <c r="B6" s="208" t="s">
        <v>439</v>
      </c>
      <c r="C6" s="209" t="s">
        <v>428</v>
      </c>
      <c r="D6" s="210" t="s">
        <v>134</v>
      </c>
      <c r="E6" s="211" t="s">
        <v>440</v>
      </c>
      <c r="F6" s="230" t="s">
        <v>4330</v>
      </c>
      <c r="G6" s="194" t="s">
        <v>436</v>
      </c>
      <c r="H6" s="195">
        <f t="shared" si="0"/>
        <v>1</v>
      </c>
      <c r="I6" s="196">
        <v>45190</v>
      </c>
      <c r="J6" s="197"/>
      <c r="K6" s="197"/>
      <c r="L6" s="198" t="s">
        <v>257</v>
      </c>
      <c r="M6" s="199" t="s">
        <v>437</v>
      </c>
      <c r="N6" s="200">
        <v>5</v>
      </c>
      <c r="O6" s="201">
        <v>0</v>
      </c>
      <c r="P6" s="201">
        <v>0</v>
      </c>
      <c r="Q6" s="202">
        <v>5</v>
      </c>
      <c r="R6" s="203">
        <v>133450</v>
      </c>
      <c r="S6" s="203">
        <v>500000</v>
      </c>
      <c r="T6" s="203">
        <v>50000</v>
      </c>
      <c r="U6" s="204">
        <v>683450</v>
      </c>
      <c r="V6" s="212" t="s">
        <v>441</v>
      </c>
    </row>
    <row r="7" spans="1:22" s="206" customFormat="1" ht="25.5" customHeight="1" x14ac:dyDescent="0.15">
      <c r="A7" s="207" t="s">
        <v>442</v>
      </c>
      <c r="B7" s="208" t="s">
        <v>443</v>
      </c>
      <c r="C7" s="209" t="s">
        <v>428</v>
      </c>
      <c r="D7" s="210" t="s">
        <v>429</v>
      </c>
      <c r="E7" s="211" t="s">
        <v>444</v>
      </c>
      <c r="F7" s="230" t="s">
        <v>4331</v>
      </c>
      <c r="G7" s="194" t="s">
        <v>436</v>
      </c>
      <c r="H7" s="195">
        <f t="shared" si="0"/>
        <v>1</v>
      </c>
      <c r="I7" s="196">
        <v>45195</v>
      </c>
      <c r="J7" s="197"/>
      <c r="K7" s="197"/>
      <c r="L7" s="198" t="s">
        <v>257</v>
      </c>
      <c r="M7" s="199" t="s">
        <v>437</v>
      </c>
      <c r="N7" s="200">
        <v>5</v>
      </c>
      <c r="O7" s="201">
        <v>0</v>
      </c>
      <c r="P7" s="201">
        <v>0</v>
      </c>
      <c r="Q7" s="202">
        <v>5</v>
      </c>
      <c r="R7" s="203">
        <v>100850</v>
      </c>
      <c r="S7" s="203">
        <v>250000</v>
      </c>
      <c r="T7" s="203">
        <v>50000</v>
      </c>
      <c r="U7" s="204">
        <v>400850</v>
      </c>
      <c r="V7" s="212"/>
    </row>
    <row r="8" spans="1:22" s="206" customFormat="1" ht="25.5" customHeight="1" x14ac:dyDescent="0.15">
      <c r="A8" s="207" t="s">
        <v>445</v>
      </c>
      <c r="B8" s="208" t="s">
        <v>446</v>
      </c>
      <c r="C8" s="209" t="s">
        <v>428</v>
      </c>
      <c r="D8" s="210" t="s">
        <v>429</v>
      </c>
      <c r="E8" s="211" t="s">
        <v>447</v>
      </c>
      <c r="F8" s="230" t="s">
        <v>4332</v>
      </c>
      <c r="G8" s="194" t="s">
        <v>436</v>
      </c>
      <c r="H8" s="195">
        <f t="shared" si="0"/>
        <v>1</v>
      </c>
      <c r="I8" s="196">
        <v>45195</v>
      </c>
      <c r="J8" s="197"/>
      <c r="K8" s="197"/>
      <c r="L8" s="198" t="s">
        <v>257</v>
      </c>
      <c r="M8" s="199" t="s">
        <v>437</v>
      </c>
      <c r="N8" s="200">
        <v>5</v>
      </c>
      <c r="O8" s="201">
        <v>0</v>
      </c>
      <c r="P8" s="201">
        <v>0</v>
      </c>
      <c r="Q8" s="202">
        <v>5</v>
      </c>
      <c r="R8" s="203">
        <v>100850</v>
      </c>
      <c r="S8" s="203">
        <v>250000</v>
      </c>
      <c r="T8" s="203">
        <v>50000</v>
      </c>
      <c r="U8" s="204">
        <v>400850</v>
      </c>
      <c r="V8" s="212"/>
    </row>
    <row r="9" spans="1:22" s="206" customFormat="1" ht="25.5" customHeight="1" x14ac:dyDescent="0.15">
      <c r="A9" s="207" t="s">
        <v>448</v>
      </c>
      <c r="B9" s="208" t="s">
        <v>449</v>
      </c>
      <c r="C9" s="209" t="s">
        <v>428</v>
      </c>
      <c r="D9" s="210" t="s">
        <v>429</v>
      </c>
      <c r="E9" s="211" t="s">
        <v>450</v>
      </c>
      <c r="F9" s="230" t="s">
        <v>4333</v>
      </c>
      <c r="G9" s="194" t="s">
        <v>436</v>
      </c>
      <c r="H9" s="195">
        <f t="shared" si="0"/>
        <v>1</v>
      </c>
      <c r="I9" s="196">
        <v>45196</v>
      </c>
      <c r="J9" s="197"/>
      <c r="K9" s="197"/>
      <c r="L9" s="198" t="s">
        <v>257</v>
      </c>
      <c r="M9" s="199" t="s">
        <v>437</v>
      </c>
      <c r="N9" s="200">
        <v>5</v>
      </c>
      <c r="O9" s="201">
        <v>0</v>
      </c>
      <c r="P9" s="201">
        <v>0</v>
      </c>
      <c r="Q9" s="202">
        <v>5</v>
      </c>
      <c r="R9" s="203">
        <v>100850</v>
      </c>
      <c r="S9" s="203">
        <v>250000</v>
      </c>
      <c r="T9" s="203">
        <v>50000</v>
      </c>
      <c r="U9" s="204">
        <v>400850</v>
      </c>
      <c r="V9" s="212"/>
    </row>
    <row r="10" spans="1:22" s="206" customFormat="1" ht="25.5" customHeight="1" x14ac:dyDescent="0.15">
      <c r="A10" s="207" t="s">
        <v>451</v>
      </c>
      <c r="B10" s="208" t="s">
        <v>452</v>
      </c>
      <c r="C10" s="209" t="s">
        <v>428</v>
      </c>
      <c r="D10" s="210" t="s">
        <v>429</v>
      </c>
      <c r="E10" s="211" t="s">
        <v>453</v>
      </c>
      <c r="F10" s="230" t="s">
        <v>4334</v>
      </c>
      <c r="G10" s="194" t="s">
        <v>436</v>
      </c>
      <c r="H10" s="195">
        <f t="shared" si="0"/>
        <v>1</v>
      </c>
      <c r="I10" s="196">
        <v>45238</v>
      </c>
      <c r="J10" s="197"/>
      <c r="K10" s="197"/>
      <c r="L10" s="198" t="s">
        <v>257</v>
      </c>
      <c r="M10" s="199" t="s">
        <v>437</v>
      </c>
      <c r="N10" s="200">
        <v>5</v>
      </c>
      <c r="O10" s="201">
        <v>0</v>
      </c>
      <c r="P10" s="201">
        <v>0</v>
      </c>
      <c r="Q10" s="202">
        <v>5</v>
      </c>
      <c r="R10" s="203">
        <v>100850</v>
      </c>
      <c r="S10" s="203">
        <v>0</v>
      </c>
      <c r="T10" s="203">
        <v>50000</v>
      </c>
      <c r="U10" s="204">
        <v>150850</v>
      </c>
      <c r="V10" s="212"/>
    </row>
    <row r="11" spans="1:22" s="206" customFormat="1" ht="25.5" customHeight="1" x14ac:dyDescent="0.15">
      <c r="A11" s="207" t="s">
        <v>454</v>
      </c>
      <c r="B11" s="208" t="s">
        <v>455</v>
      </c>
      <c r="C11" s="209" t="s">
        <v>428</v>
      </c>
      <c r="D11" s="210" t="s">
        <v>429</v>
      </c>
      <c r="E11" s="211" t="s">
        <v>456</v>
      </c>
      <c r="F11" s="230" t="s">
        <v>4335</v>
      </c>
      <c r="G11" s="194" t="s">
        <v>436</v>
      </c>
      <c r="H11" s="195">
        <f t="shared" si="0"/>
        <v>1</v>
      </c>
      <c r="I11" s="196">
        <v>45238</v>
      </c>
      <c r="J11" s="197"/>
      <c r="K11" s="197"/>
      <c r="L11" s="198" t="s">
        <v>257</v>
      </c>
      <c r="M11" s="199" t="s">
        <v>437</v>
      </c>
      <c r="N11" s="200">
        <v>5</v>
      </c>
      <c r="O11" s="201">
        <v>0</v>
      </c>
      <c r="P11" s="201">
        <v>0</v>
      </c>
      <c r="Q11" s="202">
        <v>5</v>
      </c>
      <c r="R11" s="203">
        <v>100850</v>
      </c>
      <c r="S11" s="203">
        <v>500000</v>
      </c>
      <c r="T11" s="203">
        <v>50000</v>
      </c>
      <c r="U11" s="204">
        <v>650850</v>
      </c>
      <c r="V11" s="212" t="s">
        <v>457</v>
      </c>
    </row>
    <row r="12" spans="1:22" s="206" customFormat="1" ht="25.5" customHeight="1" x14ac:dyDescent="0.15">
      <c r="A12" s="207" t="s">
        <v>458</v>
      </c>
      <c r="B12" s="208" t="s">
        <v>459</v>
      </c>
      <c r="C12" s="209" t="s">
        <v>428</v>
      </c>
      <c r="D12" s="210" t="s">
        <v>429</v>
      </c>
      <c r="E12" s="211" t="s">
        <v>460</v>
      </c>
      <c r="F12" s="230" t="s">
        <v>4336</v>
      </c>
      <c r="G12" s="194" t="s">
        <v>461</v>
      </c>
      <c r="H12" s="195">
        <f t="shared" si="0"/>
        <v>1</v>
      </c>
      <c r="I12" s="196">
        <v>45231</v>
      </c>
      <c r="J12" s="197"/>
      <c r="K12" s="197"/>
      <c r="L12" s="198" t="s">
        <v>462</v>
      </c>
      <c r="M12" s="199" t="s">
        <v>463</v>
      </c>
      <c r="N12" s="200">
        <v>3</v>
      </c>
      <c r="O12" s="201">
        <v>0</v>
      </c>
      <c r="P12" s="201">
        <v>0</v>
      </c>
      <c r="Q12" s="202">
        <v>3</v>
      </c>
      <c r="R12" s="203">
        <v>90370</v>
      </c>
      <c r="S12" s="203">
        <v>8180</v>
      </c>
      <c r="T12" s="203">
        <v>49500</v>
      </c>
      <c r="U12" s="204">
        <v>148050</v>
      </c>
      <c r="V12" s="212"/>
    </row>
    <row r="13" spans="1:22" s="206" customFormat="1" ht="25.5" customHeight="1" x14ac:dyDescent="0.15">
      <c r="A13" s="207" t="s">
        <v>464</v>
      </c>
      <c r="B13" s="208" t="s">
        <v>465</v>
      </c>
      <c r="C13" s="209" t="s">
        <v>428</v>
      </c>
      <c r="D13" s="210" t="s">
        <v>429</v>
      </c>
      <c r="E13" s="211" t="s">
        <v>466</v>
      </c>
      <c r="F13" s="230" t="s">
        <v>4337</v>
      </c>
      <c r="G13" s="194" t="s">
        <v>461</v>
      </c>
      <c r="H13" s="195">
        <f t="shared" si="0"/>
        <v>2</v>
      </c>
      <c r="I13" s="196">
        <v>45239</v>
      </c>
      <c r="J13" s="197">
        <v>45240</v>
      </c>
      <c r="K13" s="197"/>
      <c r="L13" s="198" t="s">
        <v>462</v>
      </c>
      <c r="M13" s="199" t="s">
        <v>463</v>
      </c>
      <c r="N13" s="200">
        <v>3</v>
      </c>
      <c r="O13" s="201">
        <v>3</v>
      </c>
      <c r="P13" s="201">
        <v>0</v>
      </c>
      <c r="Q13" s="202">
        <v>6</v>
      </c>
      <c r="R13" s="203">
        <v>176780</v>
      </c>
      <c r="S13" s="203">
        <v>22200</v>
      </c>
      <c r="T13" s="203">
        <v>49200</v>
      </c>
      <c r="U13" s="204">
        <v>248180</v>
      </c>
      <c r="V13" s="212"/>
    </row>
    <row r="14" spans="1:22" s="206" customFormat="1" ht="25.5" customHeight="1" x14ac:dyDescent="0.15">
      <c r="A14" s="207" t="s">
        <v>467</v>
      </c>
      <c r="B14" s="208" t="s">
        <v>468</v>
      </c>
      <c r="C14" s="209" t="s">
        <v>428</v>
      </c>
      <c r="D14" s="210" t="s">
        <v>429</v>
      </c>
      <c r="E14" s="211" t="s">
        <v>469</v>
      </c>
      <c r="F14" s="230" t="s">
        <v>4338</v>
      </c>
      <c r="G14" s="194" t="s">
        <v>461</v>
      </c>
      <c r="H14" s="195">
        <f t="shared" si="0"/>
        <v>2</v>
      </c>
      <c r="I14" s="213">
        <v>45251</v>
      </c>
      <c r="J14" s="214">
        <v>45251</v>
      </c>
      <c r="K14" s="197"/>
      <c r="L14" s="198" t="s">
        <v>462</v>
      </c>
      <c r="M14" s="199" t="s">
        <v>463</v>
      </c>
      <c r="N14" s="200">
        <v>3</v>
      </c>
      <c r="O14" s="201">
        <v>3</v>
      </c>
      <c r="P14" s="201">
        <v>0</v>
      </c>
      <c r="Q14" s="202">
        <v>6</v>
      </c>
      <c r="R14" s="203">
        <v>74020</v>
      </c>
      <c r="S14" s="203">
        <v>10000</v>
      </c>
      <c r="T14" s="203">
        <v>49500</v>
      </c>
      <c r="U14" s="215">
        <v>133520</v>
      </c>
      <c r="V14" s="212"/>
    </row>
    <row r="15" spans="1:22" s="206" customFormat="1" ht="25.5" customHeight="1" x14ac:dyDescent="0.15">
      <c r="A15" s="207" t="s">
        <v>470</v>
      </c>
      <c r="B15" s="208" t="s">
        <v>471</v>
      </c>
      <c r="C15" s="209" t="s">
        <v>428</v>
      </c>
      <c r="D15" s="210" t="s">
        <v>429</v>
      </c>
      <c r="E15" s="211" t="s">
        <v>472</v>
      </c>
      <c r="F15" s="230" t="s">
        <v>4339</v>
      </c>
      <c r="G15" s="194" t="s">
        <v>473</v>
      </c>
      <c r="H15" s="195">
        <f t="shared" si="0"/>
        <v>3</v>
      </c>
      <c r="I15" s="196">
        <v>45163</v>
      </c>
      <c r="J15" s="197">
        <v>45170</v>
      </c>
      <c r="K15" s="197">
        <v>45177</v>
      </c>
      <c r="L15" s="198" t="s">
        <v>474</v>
      </c>
      <c r="M15" s="199" t="s">
        <v>475</v>
      </c>
      <c r="N15" s="200">
        <v>0</v>
      </c>
      <c r="O15" s="201">
        <v>0</v>
      </c>
      <c r="P15" s="201">
        <v>0</v>
      </c>
      <c r="Q15" s="202">
        <v>0</v>
      </c>
      <c r="R15" s="203">
        <v>106950</v>
      </c>
      <c r="S15" s="203">
        <v>960</v>
      </c>
      <c r="T15" s="203">
        <v>0</v>
      </c>
      <c r="U15" s="204">
        <v>107910</v>
      </c>
      <c r="V15" s="212"/>
    </row>
    <row r="16" spans="1:22" s="206" customFormat="1" ht="25.5" customHeight="1" x14ac:dyDescent="0.15">
      <c r="A16" s="207" t="s">
        <v>476</v>
      </c>
      <c r="B16" s="208" t="s">
        <v>477</v>
      </c>
      <c r="C16" s="209" t="s">
        <v>428</v>
      </c>
      <c r="D16" s="210" t="s">
        <v>429</v>
      </c>
      <c r="E16" s="211" t="s">
        <v>478</v>
      </c>
      <c r="F16" s="230" t="s">
        <v>4340</v>
      </c>
      <c r="G16" s="194" t="s">
        <v>479</v>
      </c>
      <c r="H16" s="195">
        <f t="shared" si="0"/>
        <v>1</v>
      </c>
      <c r="I16" s="196">
        <v>45085</v>
      </c>
      <c r="J16" s="197"/>
      <c r="K16" s="197"/>
      <c r="L16" s="198" t="s">
        <v>474</v>
      </c>
      <c r="M16" s="199" t="s">
        <v>480</v>
      </c>
      <c r="N16" s="200">
        <v>5</v>
      </c>
      <c r="O16" s="201">
        <v>0</v>
      </c>
      <c r="P16" s="201">
        <v>0</v>
      </c>
      <c r="Q16" s="202">
        <v>5</v>
      </c>
      <c r="R16" s="203">
        <v>133450</v>
      </c>
      <c r="S16" s="203">
        <v>749460</v>
      </c>
      <c r="T16" s="203">
        <v>50000</v>
      </c>
      <c r="U16" s="204">
        <v>932910</v>
      </c>
      <c r="V16" s="212" t="s">
        <v>481</v>
      </c>
    </row>
    <row r="17" spans="1:22" s="206" customFormat="1" ht="25.5" customHeight="1" x14ac:dyDescent="0.15">
      <c r="A17" s="207" t="s">
        <v>482</v>
      </c>
      <c r="B17" s="208" t="s">
        <v>483</v>
      </c>
      <c r="C17" s="209" t="s">
        <v>428</v>
      </c>
      <c r="D17" s="210" t="s">
        <v>429</v>
      </c>
      <c r="E17" s="211" t="s">
        <v>484</v>
      </c>
      <c r="F17" s="230" t="s">
        <v>4341</v>
      </c>
      <c r="G17" s="194" t="s">
        <v>485</v>
      </c>
      <c r="H17" s="195">
        <f t="shared" si="0"/>
        <v>1</v>
      </c>
      <c r="I17" s="196">
        <v>45119</v>
      </c>
      <c r="J17" s="197"/>
      <c r="K17" s="197"/>
      <c r="L17" s="198" t="s">
        <v>257</v>
      </c>
      <c r="M17" s="199" t="s">
        <v>486</v>
      </c>
      <c r="N17" s="200">
        <v>4</v>
      </c>
      <c r="O17" s="201">
        <v>0</v>
      </c>
      <c r="P17" s="201">
        <v>0</v>
      </c>
      <c r="Q17" s="202">
        <v>4</v>
      </c>
      <c r="R17" s="203">
        <v>61730</v>
      </c>
      <c r="S17" s="203">
        <v>659600</v>
      </c>
      <c r="T17" s="203">
        <v>50000</v>
      </c>
      <c r="U17" s="204">
        <v>771330</v>
      </c>
      <c r="V17" s="212" t="s">
        <v>487</v>
      </c>
    </row>
    <row r="18" spans="1:22" s="206" customFormat="1" ht="25.5" customHeight="1" x14ac:dyDescent="0.15">
      <c r="A18" s="207" t="s">
        <v>488</v>
      </c>
      <c r="B18" s="208" t="s">
        <v>489</v>
      </c>
      <c r="C18" s="209" t="s">
        <v>428</v>
      </c>
      <c r="D18" s="210" t="s">
        <v>429</v>
      </c>
      <c r="E18" s="211" t="s">
        <v>490</v>
      </c>
      <c r="F18" s="230" t="s">
        <v>4342</v>
      </c>
      <c r="G18" s="194" t="s">
        <v>485</v>
      </c>
      <c r="H18" s="195">
        <f t="shared" si="0"/>
        <v>1</v>
      </c>
      <c r="I18" s="196">
        <v>45119</v>
      </c>
      <c r="J18" s="197"/>
      <c r="K18" s="197"/>
      <c r="L18" s="198" t="s">
        <v>257</v>
      </c>
      <c r="M18" s="199" t="s">
        <v>486</v>
      </c>
      <c r="N18" s="200">
        <v>4</v>
      </c>
      <c r="O18" s="201">
        <v>0</v>
      </c>
      <c r="P18" s="201">
        <v>0</v>
      </c>
      <c r="Q18" s="202">
        <v>4</v>
      </c>
      <c r="R18" s="203">
        <v>61730</v>
      </c>
      <c r="S18" s="203">
        <v>0</v>
      </c>
      <c r="T18" s="203">
        <v>0</v>
      </c>
      <c r="U18" s="204">
        <v>61730</v>
      </c>
      <c r="V18" s="212"/>
    </row>
    <row r="19" spans="1:22" s="206" customFormat="1" ht="25.5" customHeight="1" x14ac:dyDescent="0.15">
      <c r="A19" s="207" t="s">
        <v>491</v>
      </c>
      <c r="B19" s="208" t="s">
        <v>492</v>
      </c>
      <c r="C19" s="209" t="s">
        <v>428</v>
      </c>
      <c r="D19" s="210" t="s">
        <v>429</v>
      </c>
      <c r="E19" s="211" t="s">
        <v>493</v>
      </c>
      <c r="F19" s="230" t="s">
        <v>4343</v>
      </c>
      <c r="G19" s="194" t="s">
        <v>485</v>
      </c>
      <c r="H19" s="195">
        <f t="shared" si="0"/>
        <v>1</v>
      </c>
      <c r="I19" s="196">
        <v>45120</v>
      </c>
      <c r="J19" s="197"/>
      <c r="K19" s="197"/>
      <c r="L19" s="198" t="s">
        <v>257</v>
      </c>
      <c r="M19" s="199" t="s">
        <v>486</v>
      </c>
      <c r="N19" s="200">
        <v>4</v>
      </c>
      <c r="O19" s="201">
        <v>0</v>
      </c>
      <c r="P19" s="201">
        <v>0</v>
      </c>
      <c r="Q19" s="202">
        <v>4</v>
      </c>
      <c r="R19" s="203">
        <v>61730</v>
      </c>
      <c r="S19" s="203">
        <v>0</v>
      </c>
      <c r="T19" s="203">
        <v>0</v>
      </c>
      <c r="U19" s="204">
        <v>61730</v>
      </c>
      <c r="V19" s="212"/>
    </row>
    <row r="20" spans="1:22" s="206" customFormat="1" ht="25.5" customHeight="1" x14ac:dyDescent="0.15">
      <c r="A20" s="207" t="s">
        <v>494</v>
      </c>
      <c r="B20" s="208" t="s">
        <v>495</v>
      </c>
      <c r="C20" s="209" t="s">
        <v>428</v>
      </c>
      <c r="D20" s="210" t="s">
        <v>429</v>
      </c>
      <c r="E20" s="211" t="s">
        <v>496</v>
      </c>
      <c r="F20" s="230" t="s">
        <v>4344</v>
      </c>
      <c r="G20" s="194" t="s">
        <v>497</v>
      </c>
      <c r="H20" s="195">
        <f t="shared" si="0"/>
        <v>1</v>
      </c>
      <c r="I20" s="196">
        <v>45219</v>
      </c>
      <c r="J20" s="197"/>
      <c r="K20" s="197"/>
      <c r="L20" s="198" t="s">
        <v>257</v>
      </c>
      <c r="M20" s="199" t="s">
        <v>437</v>
      </c>
      <c r="N20" s="200">
        <v>5</v>
      </c>
      <c r="O20" s="201">
        <v>0</v>
      </c>
      <c r="P20" s="201">
        <v>0</v>
      </c>
      <c r="Q20" s="202">
        <v>5</v>
      </c>
      <c r="R20" s="203">
        <v>100850</v>
      </c>
      <c r="S20" s="203">
        <v>230960</v>
      </c>
      <c r="T20" s="203">
        <v>50000</v>
      </c>
      <c r="U20" s="204">
        <v>381810</v>
      </c>
      <c r="V20" s="212"/>
    </row>
    <row r="21" spans="1:22" s="206" customFormat="1" ht="25.5" customHeight="1" x14ac:dyDescent="0.15">
      <c r="A21" s="207" t="s">
        <v>498</v>
      </c>
      <c r="B21" s="208" t="s">
        <v>499</v>
      </c>
      <c r="C21" s="209" t="s">
        <v>428</v>
      </c>
      <c r="D21" s="210" t="s">
        <v>429</v>
      </c>
      <c r="E21" s="211" t="s">
        <v>500</v>
      </c>
      <c r="F21" s="230" t="s">
        <v>4345</v>
      </c>
      <c r="G21" s="194" t="s">
        <v>497</v>
      </c>
      <c r="H21" s="195">
        <f t="shared" si="0"/>
        <v>1</v>
      </c>
      <c r="I21" s="196">
        <v>45219</v>
      </c>
      <c r="J21" s="197"/>
      <c r="K21" s="197"/>
      <c r="L21" s="198" t="s">
        <v>257</v>
      </c>
      <c r="M21" s="199" t="s">
        <v>437</v>
      </c>
      <c r="N21" s="200">
        <v>5</v>
      </c>
      <c r="O21" s="201">
        <v>0</v>
      </c>
      <c r="P21" s="201">
        <v>0</v>
      </c>
      <c r="Q21" s="202">
        <v>5</v>
      </c>
      <c r="R21" s="203">
        <v>100850</v>
      </c>
      <c r="S21" s="203">
        <v>236360</v>
      </c>
      <c r="T21" s="203">
        <v>50000</v>
      </c>
      <c r="U21" s="204">
        <v>387210</v>
      </c>
      <c r="V21" s="212"/>
    </row>
    <row r="22" spans="1:22" s="206" customFormat="1" ht="25.5" customHeight="1" x14ac:dyDescent="0.15">
      <c r="A22" s="207" t="s">
        <v>501</v>
      </c>
      <c r="B22" s="208" t="s">
        <v>502</v>
      </c>
      <c r="C22" s="209" t="s">
        <v>428</v>
      </c>
      <c r="D22" s="210" t="s">
        <v>429</v>
      </c>
      <c r="E22" s="211" t="s">
        <v>503</v>
      </c>
      <c r="F22" s="230" t="s">
        <v>4346</v>
      </c>
      <c r="G22" s="194" t="s">
        <v>497</v>
      </c>
      <c r="H22" s="195">
        <f t="shared" si="0"/>
        <v>1</v>
      </c>
      <c r="I22" s="196">
        <v>45220</v>
      </c>
      <c r="J22" s="197"/>
      <c r="K22" s="197"/>
      <c r="L22" s="198" t="s">
        <v>257</v>
      </c>
      <c r="M22" s="199" t="s">
        <v>437</v>
      </c>
      <c r="N22" s="200">
        <v>5</v>
      </c>
      <c r="O22" s="201">
        <v>0</v>
      </c>
      <c r="P22" s="201">
        <v>0</v>
      </c>
      <c r="Q22" s="202">
        <v>5</v>
      </c>
      <c r="R22" s="203">
        <v>100850</v>
      </c>
      <c r="S22" s="203">
        <v>216240</v>
      </c>
      <c r="T22" s="203">
        <v>50000</v>
      </c>
      <c r="U22" s="204">
        <v>367090</v>
      </c>
      <c r="V22" s="212"/>
    </row>
    <row r="23" spans="1:22" s="206" customFormat="1" ht="25.5" customHeight="1" x14ac:dyDescent="0.15">
      <c r="A23" s="207" t="s">
        <v>504</v>
      </c>
      <c r="B23" s="208" t="s">
        <v>505</v>
      </c>
      <c r="C23" s="209" t="s">
        <v>428</v>
      </c>
      <c r="D23" s="210" t="s">
        <v>429</v>
      </c>
      <c r="E23" s="211" t="s">
        <v>506</v>
      </c>
      <c r="F23" s="230" t="s">
        <v>4347</v>
      </c>
      <c r="G23" s="194" t="s">
        <v>497</v>
      </c>
      <c r="H23" s="195">
        <f t="shared" si="0"/>
        <v>1</v>
      </c>
      <c r="I23" s="196">
        <v>45267</v>
      </c>
      <c r="J23" s="197"/>
      <c r="K23" s="197"/>
      <c r="L23" s="198" t="s">
        <v>257</v>
      </c>
      <c r="M23" s="199" t="s">
        <v>437</v>
      </c>
      <c r="N23" s="200">
        <v>5</v>
      </c>
      <c r="O23" s="201">
        <v>0</v>
      </c>
      <c r="P23" s="201">
        <v>0</v>
      </c>
      <c r="Q23" s="202">
        <v>5</v>
      </c>
      <c r="R23" s="203">
        <v>100850</v>
      </c>
      <c r="S23" s="203">
        <v>230960</v>
      </c>
      <c r="T23" s="203">
        <v>50000</v>
      </c>
      <c r="U23" s="204">
        <v>381810</v>
      </c>
      <c r="V23" s="212"/>
    </row>
    <row r="24" spans="1:22" s="206" customFormat="1" ht="25.5" customHeight="1" x14ac:dyDescent="0.15">
      <c r="A24" s="207" t="s">
        <v>507</v>
      </c>
      <c r="B24" s="208" t="s">
        <v>508</v>
      </c>
      <c r="C24" s="209" t="s">
        <v>428</v>
      </c>
      <c r="D24" s="210" t="s">
        <v>429</v>
      </c>
      <c r="E24" s="211" t="s">
        <v>509</v>
      </c>
      <c r="F24" s="230" t="s">
        <v>4348</v>
      </c>
      <c r="G24" s="194" t="s">
        <v>497</v>
      </c>
      <c r="H24" s="195">
        <f t="shared" si="0"/>
        <v>1</v>
      </c>
      <c r="I24" s="196">
        <v>45267</v>
      </c>
      <c r="J24" s="197"/>
      <c r="K24" s="197"/>
      <c r="L24" s="198" t="s">
        <v>257</v>
      </c>
      <c r="M24" s="199" t="s">
        <v>437</v>
      </c>
      <c r="N24" s="200">
        <v>5</v>
      </c>
      <c r="O24" s="201">
        <v>0</v>
      </c>
      <c r="P24" s="201">
        <v>0</v>
      </c>
      <c r="Q24" s="202">
        <v>5</v>
      </c>
      <c r="R24" s="203">
        <v>100850</v>
      </c>
      <c r="S24" s="203">
        <v>236360</v>
      </c>
      <c r="T24" s="203">
        <v>50000</v>
      </c>
      <c r="U24" s="204">
        <v>387210</v>
      </c>
      <c r="V24" s="212"/>
    </row>
    <row r="25" spans="1:22" s="206" customFormat="1" ht="25.5" customHeight="1" x14ac:dyDescent="0.15">
      <c r="A25" s="207" t="s">
        <v>510</v>
      </c>
      <c r="B25" s="208" t="s">
        <v>511</v>
      </c>
      <c r="C25" s="209" t="s">
        <v>428</v>
      </c>
      <c r="D25" s="210" t="s">
        <v>429</v>
      </c>
      <c r="E25" s="211" t="s">
        <v>512</v>
      </c>
      <c r="F25" s="230" t="s">
        <v>4349</v>
      </c>
      <c r="G25" s="194" t="s">
        <v>497</v>
      </c>
      <c r="H25" s="195">
        <f t="shared" si="0"/>
        <v>1</v>
      </c>
      <c r="I25" s="196">
        <v>45268</v>
      </c>
      <c r="J25" s="197"/>
      <c r="K25" s="197"/>
      <c r="L25" s="198" t="s">
        <v>257</v>
      </c>
      <c r="M25" s="199" t="s">
        <v>437</v>
      </c>
      <c r="N25" s="200">
        <v>5</v>
      </c>
      <c r="O25" s="201">
        <v>0</v>
      </c>
      <c r="P25" s="201">
        <v>0</v>
      </c>
      <c r="Q25" s="202">
        <v>5</v>
      </c>
      <c r="R25" s="203">
        <v>100850</v>
      </c>
      <c r="S25" s="203">
        <v>216240</v>
      </c>
      <c r="T25" s="203">
        <v>50000</v>
      </c>
      <c r="U25" s="204">
        <v>367090</v>
      </c>
      <c r="V25" s="212"/>
    </row>
    <row r="26" spans="1:22" s="206" customFormat="1" ht="25.5" customHeight="1" x14ac:dyDescent="0.15">
      <c r="A26" s="207" t="s">
        <v>513</v>
      </c>
      <c r="B26" s="208" t="s">
        <v>514</v>
      </c>
      <c r="C26" s="209" t="s">
        <v>428</v>
      </c>
      <c r="D26" s="210" t="s">
        <v>429</v>
      </c>
      <c r="E26" s="211" t="s">
        <v>515</v>
      </c>
      <c r="F26" s="230" t="s">
        <v>4350</v>
      </c>
      <c r="G26" s="194" t="s">
        <v>516</v>
      </c>
      <c r="H26" s="195">
        <f t="shared" si="0"/>
        <v>1</v>
      </c>
      <c r="I26" s="196">
        <v>45174</v>
      </c>
      <c r="J26" s="197"/>
      <c r="K26" s="197"/>
      <c r="L26" s="198" t="s">
        <v>257</v>
      </c>
      <c r="M26" s="199" t="s">
        <v>437</v>
      </c>
      <c r="N26" s="200">
        <v>5</v>
      </c>
      <c r="O26" s="201">
        <v>0</v>
      </c>
      <c r="P26" s="201">
        <v>0</v>
      </c>
      <c r="Q26" s="202">
        <v>5</v>
      </c>
      <c r="R26" s="203">
        <v>133450</v>
      </c>
      <c r="S26" s="203">
        <v>250000</v>
      </c>
      <c r="T26" s="203">
        <v>50000</v>
      </c>
      <c r="U26" s="204">
        <v>433450</v>
      </c>
      <c r="V26" s="212"/>
    </row>
    <row r="27" spans="1:22" s="206" customFormat="1" ht="25.5" customHeight="1" x14ac:dyDescent="0.15">
      <c r="A27" s="207" t="s">
        <v>517</v>
      </c>
      <c r="B27" s="208" t="s">
        <v>518</v>
      </c>
      <c r="C27" s="209" t="s">
        <v>428</v>
      </c>
      <c r="D27" s="210" t="s">
        <v>429</v>
      </c>
      <c r="E27" s="211" t="s">
        <v>519</v>
      </c>
      <c r="F27" s="230" t="s">
        <v>4351</v>
      </c>
      <c r="G27" s="194" t="s">
        <v>520</v>
      </c>
      <c r="H27" s="195">
        <f t="shared" si="0"/>
        <v>2</v>
      </c>
      <c r="I27" s="196">
        <v>45118</v>
      </c>
      <c r="J27" s="197">
        <v>45119</v>
      </c>
      <c r="K27" s="197"/>
      <c r="L27" s="198" t="s">
        <v>257</v>
      </c>
      <c r="M27" s="199" t="s">
        <v>521</v>
      </c>
      <c r="N27" s="200">
        <v>5</v>
      </c>
      <c r="O27" s="201">
        <v>5</v>
      </c>
      <c r="P27" s="201">
        <v>0</v>
      </c>
      <c r="Q27" s="202">
        <v>10</v>
      </c>
      <c r="R27" s="203">
        <v>284020</v>
      </c>
      <c r="S27" s="203">
        <v>875540</v>
      </c>
      <c r="T27" s="203">
        <v>88570</v>
      </c>
      <c r="U27" s="204">
        <v>1248130</v>
      </c>
      <c r="V27" s="212" t="s">
        <v>522</v>
      </c>
    </row>
    <row r="28" spans="1:22" s="206" customFormat="1" ht="25.5" customHeight="1" x14ac:dyDescent="0.15">
      <c r="A28" s="207" t="s">
        <v>523</v>
      </c>
      <c r="B28" s="208" t="s">
        <v>524</v>
      </c>
      <c r="C28" s="209" t="s">
        <v>428</v>
      </c>
      <c r="D28" s="210" t="s">
        <v>429</v>
      </c>
      <c r="E28" s="211" t="s">
        <v>525</v>
      </c>
      <c r="F28" s="230" t="s">
        <v>4352</v>
      </c>
      <c r="G28" s="194" t="s">
        <v>526</v>
      </c>
      <c r="H28" s="195">
        <f t="shared" si="0"/>
        <v>1</v>
      </c>
      <c r="I28" s="196">
        <v>45099</v>
      </c>
      <c r="J28" s="197"/>
      <c r="K28" s="197"/>
      <c r="L28" s="198" t="s">
        <v>257</v>
      </c>
      <c r="M28" s="199" t="s">
        <v>437</v>
      </c>
      <c r="N28" s="200">
        <v>5</v>
      </c>
      <c r="O28" s="201">
        <v>0</v>
      </c>
      <c r="P28" s="201">
        <v>0</v>
      </c>
      <c r="Q28" s="202">
        <v>5</v>
      </c>
      <c r="R28" s="203">
        <v>89950</v>
      </c>
      <c r="S28" s="203">
        <v>250000</v>
      </c>
      <c r="T28" s="203">
        <v>50000</v>
      </c>
      <c r="U28" s="204">
        <v>389950</v>
      </c>
      <c r="V28" s="212"/>
    </row>
    <row r="29" spans="1:22" s="206" customFormat="1" ht="25.5" customHeight="1" x14ac:dyDescent="0.15">
      <c r="A29" s="207" t="s">
        <v>527</v>
      </c>
      <c r="B29" s="208" t="s">
        <v>528</v>
      </c>
      <c r="C29" s="209" t="s">
        <v>428</v>
      </c>
      <c r="D29" s="210" t="s">
        <v>429</v>
      </c>
      <c r="E29" s="211" t="s">
        <v>529</v>
      </c>
      <c r="F29" s="230" t="s">
        <v>4353</v>
      </c>
      <c r="G29" s="194" t="s">
        <v>530</v>
      </c>
      <c r="H29" s="195">
        <f t="shared" si="0"/>
        <v>1</v>
      </c>
      <c r="I29" s="196">
        <v>45274</v>
      </c>
      <c r="J29" s="197"/>
      <c r="K29" s="197"/>
      <c r="L29" s="198" t="s">
        <v>531</v>
      </c>
      <c r="M29" s="199" t="s">
        <v>532</v>
      </c>
      <c r="N29" s="200">
        <v>0</v>
      </c>
      <c r="O29" s="201">
        <v>0</v>
      </c>
      <c r="P29" s="201">
        <v>0</v>
      </c>
      <c r="Q29" s="202">
        <v>0</v>
      </c>
      <c r="R29" s="203">
        <v>35650</v>
      </c>
      <c r="S29" s="203">
        <v>19818</v>
      </c>
      <c r="T29" s="203">
        <v>0</v>
      </c>
      <c r="U29" s="204">
        <v>55468</v>
      </c>
      <c r="V29" s="212"/>
    </row>
    <row r="30" spans="1:22" s="206" customFormat="1" ht="25.5" customHeight="1" x14ac:dyDescent="0.15">
      <c r="A30" s="207" t="s">
        <v>533</v>
      </c>
      <c r="B30" s="208" t="s">
        <v>534</v>
      </c>
      <c r="C30" s="209" t="s">
        <v>428</v>
      </c>
      <c r="D30" s="210" t="s">
        <v>429</v>
      </c>
      <c r="E30" s="211" t="s">
        <v>535</v>
      </c>
      <c r="F30" s="230" t="s">
        <v>4354</v>
      </c>
      <c r="G30" s="194" t="s">
        <v>536</v>
      </c>
      <c r="H30" s="195">
        <f t="shared" si="0"/>
        <v>3</v>
      </c>
      <c r="I30" s="196">
        <v>45167</v>
      </c>
      <c r="J30" s="197">
        <v>45181</v>
      </c>
      <c r="K30" s="197">
        <v>45191</v>
      </c>
      <c r="L30" s="198" t="s">
        <v>474</v>
      </c>
      <c r="M30" s="199" t="s">
        <v>537</v>
      </c>
      <c r="N30" s="200">
        <v>0</v>
      </c>
      <c r="O30" s="201">
        <v>0</v>
      </c>
      <c r="P30" s="201">
        <v>0</v>
      </c>
      <c r="Q30" s="202">
        <v>0</v>
      </c>
      <c r="R30" s="203">
        <v>106950</v>
      </c>
      <c r="S30" s="203">
        <v>960</v>
      </c>
      <c r="T30" s="203">
        <v>0</v>
      </c>
      <c r="U30" s="204">
        <v>107910</v>
      </c>
      <c r="V30" s="212"/>
    </row>
    <row r="31" spans="1:22" s="206" customFormat="1" ht="25.5" customHeight="1" x14ac:dyDescent="0.15">
      <c r="A31" s="207" t="s">
        <v>538</v>
      </c>
      <c r="B31" s="208" t="s">
        <v>539</v>
      </c>
      <c r="C31" s="209" t="s">
        <v>428</v>
      </c>
      <c r="D31" s="210" t="s">
        <v>429</v>
      </c>
      <c r="E31" s="211" t="s">
        <v>540</v>
      </c>
      <c r="F31" s="230" t="s">
        <v>4355</v>
      </c>
      <c r="G31" s="194" t="s">
        <v>541</v>
      </c>
      <c r="H31" s="195">
        <f t="shared" si="0"/>
        <v>3</v>
      </c>
      <c r="I31" s="196">
        <v>45089</v>
      </c>
      <c r="J31" s="197">
        <v>45090</v>
      </c>
      <c r="K31" s="197">
        <v>45229</v>
      </c>
      <c r="L31" s="198" t="s">
        <v>257</v>
      </c>
      <c r="M31" s="199" t="s">
        <v>486</v>
      </c>
      <c r="N31" s="200">
        <v>5</v>
      </c>
      <c r="O31" s="201">
        <v>5</v>
      </c>
      <c r="P31" s="201">
        <v>5</v>
      </c>
      <c r="Q31" s="202">
        <v>15</v>
      </c>
      <c r="R31" s="203">
        <v>470070</v>
      </c>
      <c r="S31" s="203">
        <v>10440</v>
      </c>
      <c r="T31" s="203">
        <v>0</v>
      </c>
      <c r="U31" s="204">
        <v>480510</v>
      </c>
      <c r="V31" s="212"/>
    </row>
    <row r="32" spans="1:22" s="206" customFormat="1" ht="25.5" customHeight="1" x14ac:dyDescent="0.15">
      <c r="A32" s="207" t="s">
        <v>542</v>
      </c>
      <c r="B32" s="208" t="s">
        <v>543</v>
      </c>
      <c r="C32" s="209" t="s">
        <v>428</v>
      </c>
      <c r="D32" s="210" t="s">
        <v>429</v>
      </c>
      <c r="E32" s="211" t="s">
        <v>544</v>
      </c>
      <c r="F32" s="230" t="s">
        <v>4356</v>
      </c>
      <c r="G32" s="194" t="s">
        <v>545</v>
      </c>
      <c r="H32" s="195">
        <f t="shared" si="0"/>
        <v>3</v>
      </c>
      <c r="I32" s="196">
        <v>45159</v>
      </c>
      <c r="J32" s="197">
        <v>45160</v>
      </c>
      <c r="K32" s="197">
        <v>45161</v>
      </c>
      <c r="L32" s="198" t="s">
        <v>257</v>
      </c>
      <c r="M32" s="199" t="s">
        <v>521</v>
      </c>
      <c r="N32" s="200">
        <v>5</v>
      </c>
      <c r="O32" s="201">
        <v>5</v>
      </c>
      <c r="P32" s="201">
        <v>5</v>
      </c>
      <c r="Q32" s="202">
        <v>15</v>
      </c>
      <c r="R32" s="203">
        <v>400350</v>
      </c>
      <c r="S32" s="203">
        <v>500000</v>
      </c>
      <c r="T32" s="203">
        <v>6600</v>
      </c>
      <c r="U32" s="204">
        <v>906950</v>
      </c>
      <c r="V32" s="212"/>
    </row>
    <row r="33" spans="1:22" s="206" customFormat="1" ht="25.5" customHeight="1" x14ac:dyDescent="0.15">
      <c r="A33" s="207" t="s">
        <v>546</v>
      </c>
      <c r="B33" s="208" t="s">
        <v>547</v>
      </c>
      <c r="C33" s="209" t="s">
        <v>428</v>
      </c>
      <c r="D33" s="210" t="s">
        <v>429</v>
      </c>
      <c r="E33" s="211" t="s">
        <v>548</v>
      </c>
      <c r="F33" s="230" t="s">
        <v>4357</v>
      </c>
      <c r="G33" s="194" t="s">
        <v>549</v>
      </c>
      <c r="H33" s="195">
        <f t="shared" si="0"/>
        <v>1</v>
      </c>
      <c r="I33" s="196">
        <v>45096</v>
      </c>
      <c r="J33" s="197"/>
      <c r="K33" s="197"/>
      <c r="L33" s="198" t="s">
        <v>257</v>
      </c>
      <c r="M33" s="199" t="s">
        <v>437</v>
      </c>
      <c r="N33" s="200">
        <v>5</v>
      </c>
      <c r="O33" s="201">
        <v>0</v>
      </c>
      <c r="P33" s="201">
        <v>0</v>
      </c>
      <c r="Q33" s="202">
        <v>5</v>
      </c>
      <c r="R33" s="203">
        <v>100850</v>
      </c>
      <c r="S33" s="203">
        <v>198820</v>
      </c>
      <c r="T33" s="203">
        <v>50000</v>
      </c>
      <c r="U33" s="204">
        <v>349670</v>
      </c>
      <c r="V33" s="212"/>
    </row>
    <row r="34" spans="1:22" s="206" customFormat="1" ht="25.5" customHeight="1" x14ac:dyDescent="0.15">
      <c r="A34" s="207" t="s">
        <v>550</v>
      </c>
      <c r="B34" s="208" t="s">
        <v>551</v>
      </c>
      <c r="C34" s="209" t="s">
        <v>428</v>
      </c>
      <c r="D34" s="210" t="s">
        <v>429</v>
      </c>
      <c r="E34" s="211" t="s">
        <v>552</v>
      </c>
      <c r="F34" s="230" t="s">
        <v>4358</v>
      </c>
      <c r="G34" s="194" t="s">
        <v>549</v>
      </c>
      <c r="H34" s="195">
        <f t="shared" si="0"/>
        <v>1</v>
      </c>
      <c r="I34" s="196">
        <v>45096</v>
      </c>
      <c r="J34" s="197"/>
      <c r="K34" s="197"/>
      <c r="L34" s="198" t="s">
        <v>257</v>
      </c>
      <c r="M34" s="199" t="s">
        <v>437</v>
      </c>
      <c r="N34" s="200">
        <v>5</v>
      </c>
      <c r="O34" s="201">
        <v>0</v>
      </c>
      <c r="P34" s="201">
        <v>0</v>
      </c>
      <c r="Q34" s="202">
        <v>5</v>
      </c>
      <c r="R34" s="203">
        <v>100850</v>
      </c>
      <c r="S34" s="203">
        <v>226810</v>
      </c>
      <c r="T34" s="203">
        <v>50000</v>
      </c>
      <c r="U34" s="204">
        <v>377660</v>
      </c>
      <c r="V34" s="212"/>
    </row>
    <row r="35" spans="1:22" s="206" customFormat="1" ht="25.5" customHeight="1" x14ac:dyDescent="0.15">
      <c r="A35" s="207" t="s">
        <v>553</v>
      </c>
      <c r="B35" s="208" t="s">
        <v>554</v>
      </c>
      <c r="C35" s="209" t="s">
        <v>428</v>
      </c>
      <c r="D35" s="210" t="s">
        <v>429</v>
      </c>
      <c r="E35" s="211" t="s">
        <v>555</v>
      </c>
      <c r="F35" s="230" t="s">
        <v>4359</v>
      </c>
      <c r="G35" s="194" t="s">
        <v>549</v>
      </c>
      <c r="H35" s="195">
        <f t="shared" si="0"/>
        <v>1</v>
      </c>
      <c r="I35" s="196">
        <v>45097</v>
      </c>
      <c r="J35" s="197"/>
      <c r="K35" s="197"/>
      <c r="L35" s="198" t="s">
        <v>257</v>
      </c>
      <c r="M35" s="199" t="s">
        <v>437</v>
      </c>
      <c r="N35" s="200">
        <v>5</v>
      </c>
      <c r="O35" s="201">
        <v>0</v>
      </c>
      <c r="P35" s="201">
        <v>0</v>
      </c>
      <c r="Q35" s="202">
        <v>5</v>
      </c>
      <c r="R35" s="203">
        <v>100850</v>
      </c>
      <c r="S35" s="203">
        <v>174230</v>
      </c>
      <c r="T35" s="203">
        <v>50000</v>
      </c>
      <c r="U35" s="204">
        <v>325080</v>
      </c>
      <c r="V35" s="212"/>
    </row>
    <row r="36" spans="1:22" s="206" customFormat="1" ht="25.5" customHeight="1" x14ac:dyDescent="0.15">
      <c r="A36" s="207" t="s">
        <v>556</v>
      </c>
      <c r="B36" s="208" t="s">
        <v>557</v>
      </c>
      <c r="C36" s="209" t="s">
        <v>428</v>
      </c>
      <c r="D36" s="210" t="s">
        <v>429</v>
      </c>
      <c r="E36" s="211" t="s">
        <v>558</v>
      </c>
      <c r="F36" s="230" t="s">
        <v>4360</v>
      </c>
      <c r="G36" s="194" t="s">
        <v>559</v>
      </c>
      <c r="H36" s="195">
        <f t="shared" si="0"/>
        <v>3</v>
      </c>
      <c r="I36" s="196">
        <v>45162</v>
      </c>
      <c r="J36" s="197">
        <v>45166</v>
      </c>
      <c r="K36" s="197">
        <v>45168</v>
      </c>
      <c r="L36" s="198" t="s">
        <v>474</v>
      </c>
      <c r="M36" s="199" t="s">
        <v>537</v>
      </c>
      <c r="N36" s="200">
        <v>0</v>
      </c>
      <c r="O36" s="201">
        <v>0</v>
      </c>
      <c r="P36" s="201">
        <v>0</v>
      </c>
      <c r="Q36" s="202">
        <v>0</v>
      </c>
      <c r="R36" s="203">
        <v>106950</v>
      </c>
      <c r="S36" s="203">
        <v>1800</v>
      </c>
      <c r="T36" s="203">
        <v>0</v>
      </c>
      <c r="U36" s="204">
        <v>108750</v>
      </c>
      <c r="V36" s="212"/>
    </row>
    <row r="37" spans="1:22" s="206" customFormat="1" ht="25.5" customHeight="1" x14ac:dyDescent="0.15">
      <c r="A37" s="207" t="s">
        <v>560</v>
      </c>
      <c r="B37" s="208" t="s">
        <v>561</v>
      </c>
      <c r="C37" s="209" t="s">
        <v>428</v>
      </c>
      <c r="D37" s="210" t="s">
        <v>429</v>
      </c>
      <c r="E37" s="211" t="s">
        <v>562</v>
      </c>
      <c r="F37" s="230" t="s">
        <v>4361</v>
      </c>
      <c r="G37" s="194" t="s">
        <v>563</v>
      </c>
      <c r="H37" s="195">
        <f t="shared" si="0"/>
        <v>1</v>
      </c>
      <c r="I37" s="196">
        <v>45127</v>
      </c>
      <c r="J37" s="197"/>
      <c r="K37" s="197"/>
      <c r="L37" s="198" t="s">
        <v>257</v>
      </c>
      <c r="M37" s="199" t="s">
        <v>564</v>
      </c>
      <c r="N37" s="200">
        <v>1</v>
      </c>
      <c r="O37" s="201">
        <v>0</v>
      </c>
      <c r="P37" s="201">
        <v>0</v>
      </c>
      <c r="Q37" s="202">
        <v>1</v>
      </c>
      <c r="R37" s="203">
        <v>56280</v>
      </c>
      <c r="S37" s="203">
        <v>231620</v>
      </c>
      <c r="T37" s="203">
        <v>50000</v>
      </c>
      <c r="U37" s="204">
        <v>337900</v>
      </c>
      <c r="V37" s="212"/>
    </row>
    <row r="38" spans="1:22" s="206" customFormat="1" ht="25.5" customHeight="1" x14ac:dyDescent="0.15">
      <c r="A38" s="207" t="s">
        <v>565</v>
      </c>
      <c r="B38" s="208" t="s">
        <v>566</v>
      </c>
      <c r="C38" s="209" t="s">
        <v>428</v>
      </c>
      <c r="D38" s="210" t="s">
        <v>429</v>
      </c>
      <c r="E38" s="211" t="s">
        <v>567</v>
      </c>
      <c r="F38" s="230" t="s">
        <v>4362</v>
      </c>
      <c r="G38" s="194" t="s">
        <v>568</v>
      </c>
      <c r="H38" s="195">
        <f t="shared" si="0"/>
        <v>1</v>
      </c>
      <c r="I38" s="196">
        <v>45212</v>
      </c>
      <c r="J38" s="197"/>
      <c r="K38" s="197"/>
      <c r="L38" s="198" t="s">
        <v>257</v>
      </c>
      <c r="M38" s="199" t="s">
        <v>437</v>
      </c>
      <c r="N38" s="200">
        <v>5</v>
      </c>
      <c r="O38" s="201">
        <v>0</v>
      </c>
      <c r="P38" s="201">
        <v>0</v>
      </c>
      <c r="Q38" s="202">
        <v>5</v>
      </c>
      <c r="R38" s="203">
        <v>100850</v>
      </c>
      <c r="S38" s="203">
        <v>500000</v>
      </c>
      <c r="T38" s="203">
        <v>50000</v>
      </c>
      <c r="U38" s="204">
        <v>650850</v>
      </c>
      <c r="V38" s="212" t="s">
        <v>569</v>
      </c>
    </row>
    <row r="39" spans="1:22" s="206" customFormat="1" ht="25.5" customHeight="1" x14ac:dyDescent="0.15">
      <c r="A39" s="207" t="s">
        <v>570</v>
      </c>
      <c r="B39" s="208" t="s">
        <v>571</v>
      </c>
      <c r="C39" s="209" t="s">
        <v>428</v>
      </c>
      <c r="D39" s="210" t="s">
        <v>429</v>
      </c>
      <c r="E39" s="211" t="s">
        <v>572</v>
      </c>
      <c r="F39" s="230" t="s">
        <v>4363</v>
      </c>
      <c r="G39" s="194" t="s">
        <v>568</v>
      </c>
      <c r="H39" s="195">
        <f t="shared" si="0"/>
        <v>1</v>
      </c>
      <c r="I39" s="196">
        <v>45090</v>
      </c>
      <c r="J39" s="197"/>
      <c r="K39" s="197"/>
      <c r="L39" s="198" t="s">
        <v>257</v>
      </c>
      <c r="M39" s="199" t="s">
        <v>437</v>
      </c>
      <c r="N39" s="200">
        <v>5</v>
      </c>
      <c r="O39" s="201">
        <v>0</v>
      </c>
      <c r="P39" s="201">
        <v>0</v>
      </c>
      <c r="Q39" s="202">
        <v>5</v>
      </c>
      <c r="R39" s="203">
        <v>100850</v>
      </c>
      <c r="S39" s="203">
        <v>0</v>
      </c>
      <c r="T39" s="203">
        <v>50000</v>
      </c>
      <c r="U39" s="204">
        <v>150850</v>
      </c>
      <c r="V39" s="212" t="s">
        <v>573</v>
      </c>
    </row>
    <row r="40" spans="1:22" s="206" customFormat="1" ht="25.5" customHeight="1" x14ac:dyDescent="0.15">
      <c r="A40" s="207" t="s">
        <v>574</v>
      </c>
      <c r="B40" s="208" t="s">
        <v>575</v>
      </c>
      <c r="C40" s="209" t="s">
        <v>428</v>
      </c>
      <c r="D40" s="210" t="s">
        <v>429</v>
      </c>
      <c r="E40" s="211" t="s">
        <v>576</v>
      </c>
      <c r="F40" s="230" t="s">
        <v>4364</v>
      </c>
      <c r="G40" s="194" t="s">
        <v>568</v>
      </c>
      <c r="H40" s="195">
        <f t="shared" si="0"/>
        <v>1</v>
      </c>
      <c r="I40" s="196">
        <v>45240</v>
      </c>
      <c r="J40" s="197"/>
      <c r="K40" s="197"/>
      <c r="L40" s="198" t="s">
        <v>257</v>
      </c>
      <c r="M40" s="199" t="s">
        <v>437</v>
      </c>
      <c r="N40" s="200">
        <v>5</v>
      </c>
      <c r="O40" s="201">
        <v>0</v>
      </c>
      <c r="P40" s="201">
        <v>0</v>
      </c>
      <c r="Q40" s="202">
        <v>5</v>
      </c>
      <c r="R40" s="203">
        <v>100850</v>
      </c>
      <c r="S40" s="203">
        <v>491960</v>
      </c>
      <c r="T40" s="203">
        <v>50000</v>
      </c>
      <c r="U40" s="204">
        <v>642810</v>
      </c>
      <c r="V40" s="212" t="s">
        <v>577</v>
      </c>
    </row>
    <row r="41" spans="1:22" s="206" customFormat="1" ht="25.5" customHeight="1" x14ac:dyDescent="0.15">
      <c r="A41" s="207" t="s">
        <v>578</v>
      </c>
      <c r="B41" s="208" t="s">
        <v>579</v>
      </c>
      <c r="C41" s="209" t="s">
        <v>428</v>
      </c>
      <c r="D41" s="210" t="s">
        <v>429</v>
      </c>
      <c r="E41" s="211" t="s">
        <v>580</v>
      </c>
      <c r="F41" s="230" t="s">
        <v>4365</v>
      </c>
      <c r="G41" s="194" t="s">
        <v>568</v>
      </c>
      <c r="H41" s="195">
        <f t="shared" si="0"/>
        <v>1</v>
      </c>
      <c r="I41" s="196">
        <v>45240</v>
      </c>
      <c r="J41" s="197"/>
      <c r="K41" s="197"/>
      <c r="L41" s="198" t="s">
        <v>257</v>
      </c>
      <c r="M41" s="199" t="s">
        <v>437</v>
      </c>
      <c r="N41" s="200">
        <v>5</v>
      </c>
      <c r="O41" s="201">
        <v>0</v>
      </c>
      <c r="P41" s="201">
        <v>0</v>
      </c>
      <c r="Q41" s="202">
        <v>5</v>
      </c>
      <c r="R41" s="203">
        <v>100850</v>
      </c>
      <c r="S41" s="203">
        <v>488680</v>
      </c>
      <c r="T41" s="203">
        <v>50000</v>
      </c>
      <c r="U41" s="204">
        <v>639530</v>
      </c>
      <c r="V41" s="212" t="s">
        <v>581</v>
      </c>
    </row>
    <row r="42" spans="1:22" s="206" customFormat="1" ht="25.5" customHeight="1" x14ac:dyDescent="0.15">
      <c r="A42" s="207" t="s">
        <v>582</v>
      </c>
      <c r="B42" s="208" t="s">
        <v>583</v>
      </c>
      <c r="C42" s="209" t="s">
        <v>428</v>
      </c>
      <c r="D42" s="210" t="s">
        <v>429</v>
      </c>
      <c r="E42" s="211" t="s">
        <v>584</v>
      </c>
      <c r="F42" s="230" t="s">
        <v>4366</v>
      </c>
      <c r="G42" s="194" t="s">
        <v>585</v>
      </c>
      <c r="H42" s="195">
        <f t="shared" si="0"/>
        <v>1</v>
      </c>
      <c r="I42" s="196">
        <v>45243</v>
      </c>
      <c r="J42" s="197"/>
      <c r="K42" s="197"/>
      <c r="L42" s="198" t="s">
        <v>257</v>
      </c>
      <c r="M42" s="199" t="s">
        <v>437</v>
      </c>
      <c r="N42" s="200">
        <v>5</v>
      </c>
      <c r="O42" s="201">
        <v>0</v>
      </c>
      <c r="P42" s="201">
        <v>0</v>
      </c>
      <c r="Q42" s="202">
        <v>5</v>
      </c>
      <c r="R42" s="203">
        <v>100850</v>
      </c>
      <c r="S42" s="203">
        <v>0</v>
      </c>
      <c r="T42" s="203">
        <v>50000</v>
      </c>
      <c r="U42" s="204">
        <v>150850</v>
      </c>
      <c r="V42" s="212"/>
    </row>
    <row r="43" spans="1:22" s="206" customFormat="1" ht="25.5" customHeight="1" x14ac:dyDescent="0.15">
      <c r="A43" s="207" t="s">
        <v>586</v>
      </c>
      <c r="B43" s="208" t="s">
        <v>587</v>
      </c>
      <c r="C43" s="209" t="s">
        <v>428</v>
      </c>
      <c r="D43" s="210" t="s">
        <v>429</v>
      </c>
      <c r="E43" s="211" t="s">
        <v>588</v>
      </c>
      <c r="F43" s="230" t="s">
        <v>4367</v>
      </c>
      <c r="G43" s="194" t="s">
        <v>585</v>
      </c>
      <c r="H43" s="195">
        <f t="shared" si="0"/>
        <v>1</v>
      </c>
      <c r="I43" s="196">
        <v>45243</v>
      </c>
      <c r="J43" s="197"/>
      <c r="K43" s="197"/>
      <c r="L43" s="198" t="s">
        <v>257</v>
      </c>
      <c r="M43" s="199" t="s">
        <v>437</v>
      </c>
      <c r="N43" s="200">
        <v>5</v>
      </c>
      <c r="O43" s="201">
        <v>0</v>
      </c>
      <c r="P43" s="201">
        <v>0</v>
      </c>
      <c r="Q43" s="202">
        <v>5</v>
      </c>
      <c r="R43" s="203">
        <v>100850</v>
      </c>
      <c r="S43" s="203">
        <v>0</v>
      </c>
      <c r="T43" s="203">
        <v>50000</v>
      </c>
      <c r="U43" s="204">
        <v>150850</v>
      </c>
      <c r="V43" s="212"/>
    </row>
    <row r="44" spans="1:22" s="206" customFormat="1" ht="25.5" customHeight="1" x14ac:dyDescent="0.15">
      <c r="A44" s="207" t="s">
        <v>589</v>
      </c>
      <c r="B44" s="208" t="s">
        <v>590</v>
      </c>
      <c r="C44" s="209" t="s">
        <v>428</v>
      </c>
      <c r="D44" s="210" t="s">
        <v>429</v>
      </c>
      <c r="E44" s="211" t="s">
        <v>591</v>
      </c>
      <c r="F44" s="230" t="s">
        <v>4368</v>
      </c>
      <c r="G44" s="194" t="s">
        <v>592</v>
      </c>
      <c r="H44" s="195">
        <f t="shared" si="0"/>
        <v>3</v>
      </c>
      <c r="I44" s="196">
        <v>45096</v>
      </c>
      <c r="J44" s="197">
        <v>45098</v>
      </c>
      <c r="K44" s="197">
        <v>45100</v>
      </c>
      <c r="L44" s="198" t="s">
        <v>474</v>
      </c>
      <c r="M44" s="199" t="s">
        <v>537</v>
      </c>
      <c r="N44" s="200">
        <v>5</v>
      </c>
      <c r="O44" s="201">
        <v>5</v>
      </c>
      <c r="P44" s="201">
        <v>5</v>
      </c>
      <c r="Q44" s="202">
        <v>15</v>
      </c>
      <c r="R44" s="203">
        <v>295050</v>
      </c>
      <c r="S44" s="203">
        <v>16800</v>
      </c>
      <c r="T44" s="203">
        <v>0</v>
      </c>
      <c r="U44" s="204">
        <v>311850</v>
      </c>
      <c r="V44" s="212"/>
    </row>
    <row r="45" spans="1:22" s="206" customFormat="1" ht="25.5" customHeight="1" x14ac:dyDescent="0.15">
      <c r="A45" s="207" t="s">
        <v>593</v>
      </c>
      <c r="B45" s="208" t="s">
        <v>594</v>
      </c>
      <c r="C45" s="209" t="s">
        <v>428</v>
      </c>
      <c r="D45" s="210" t="s">
        <v>429</v>
      </c>
      <c r="E45" s="211" t="s">
        <v>595</v>
      </c>
      <c r="F45" s="230" t="s">
        <v>4369</v>
      </c>
      <c r="G45" s="194" t="s">
        <v>596</v>
      </c>
      <c r="H45" s="195">
        <f t="shared" si="0"/>
        <v>3</v>
      </c>
      <c r="I45" s="196">
        <v>45118</v>
      </c>
      <c r="J45" s="197">
        <v>45180</v>
      </c>
      <c r="K45" s="197">
        <v>45184</v>
      </c>
      <c r="L45" s="198" t="s">
        <v>474</v>
      </c>
      <c r="M45" s="199" t="s">
        <v>537</v>
      </c>
      <c r="N45" s="200">
        <v>3</v>
      </c>
      <c r="O45" s="201">
        <v>3</v>
      </c>
      <c r="P45" s="201">
        <v>3</v>
      </c>
      <c r="Q45" s="202">
        <v>9</v>
      </c>
      <c r="R45" s="203">
        <v>247350</v>
      </c>
      <c r="S45" s="203">
        <v>6000</v>
      </c>
      <c r="T45" s="203">
        <v>0</v>
      </c>
      <c r="U45" s="204">
        <v>253350</v>
      </c>
      <c r="V45" s="212"/>
    </row>
    <row r="46" spans="1:22" s="206" customFormat="1" ht="25.5" customHeight="1" x14ac:dyDescent="0.15">
      <c r="A46" s="207" t="s">
        <v>597</v>
      </c>
      <c r="B46" s="208" t="s">
        <v>598</v>
      </c>
      <c r="C46" s="209" t="s">
        <v>428</v>
      </c>
      <c r="D46" s="210" t="s">
        <v>429</v>
      </c>
      <c r="E46" s="211" t="s">
        <v>599</v>
      </c>
      <c r="F46" s="230" t="s">
        <v>4370</v>
      </c>
      <c r="G46" s="194" t="s">
        <v>600</v>
      </c>
      <c r="H46" s="195">
        <f t="shared" si="0"/>
        <v>3</v>
      </c>
      <c r="I46" s="196">
        <v>45119</v>
      </c>
      <c r="J46" s="197">
        <v>45196</v>
      </c>
      <c r="K46" s="197">
        <v>45217</v>
      </c>
      <c r="L46" s="198" t="s">
        <v>257</v>
      </c>
      <c r="M46" s="199" t="s">
        <v>564</v>
      </c>
      <c r="N46" s="200">
        <v>0</v>
      </c>
      <c r="O46" s="201">
        <v>0</v>
      </c>
      <c r="P46" s="201">
        <v>0</v>
      </c>
      <c r="Q46" s="202">
        <v>0</v>
      </c>
      <c r="R46" s="203">
        <v>106950</v>
      </c>
      <c r="S46" s="203">
        <v>5964</v>
      </c>
      <c r="T46" s="203">
        <v>0</v>
      </c>
      <c r="U46" s="204">
        <v>112914</v>
      </c>
      <c r="V46" s="212"/>
    </row>
    <row r="47" spans="1:22" s="206" customFormat="1" ht="25.5" customHeight="1" x14ac:dyDescent="0.15">
      <c r="A47" s="207" t="s">
        <v>601</v>
      </c>
      <c r="B47" s="208" t="s">
        <v>602</v>
      </c>
      <c r="C47" s="209" t="s">
        <v>428</v>
      </c>
      <c r="D47" s="210" t="s">
        <v>429</v>
      </c>
      <c r="E47" s="211" t="s">
        <v>603</v>
      </c>
      <c r="F47" s="230" t="s">
        <v>4371</v>
      </c>
      <c r="G47" s="194" t="s">
        <v>604</v>
      </c>
      <c r="H47" s="195">
        <f t="shared" si="0"/>
        <v>1</v>
      </c>
      <c r="I47" s="196">
        <v>45106</v>
      </c>
      <c r="J47" s="197"/>
      <c r="K47" s="197"/>
      <c r="L47" s="198" t="s">
        <v>462</v>
      </c>
      <c r="M47" s="199" t="s">
        <v>486</v>
      </c>
      <c r="N47" s="200">
        <v>1</v>
      </c>
      <c r="O47" s="201">
        <v>0</v>
      </c>
      <c r="P47" s="201">
        <v>0</v>
      </c>
      <c r="Q47" s="202">
        <v>1</v>
      </c>
      <c r="R47" s="203">
        <v>55210</v>
      </c>
      <c r="S47" s="203">
        <v>261760</v>
      </c>
      <c r="T47" s="203">
        <v>0</v>
      </c>
      <c r="U47" s="204">
        <v>316970</v>
      </c>
      <c r="V47" s="205" t="s">
        <v>605</v>
      </c>
    </row>
    <row r="48" spans="1:22" s="206" customFormat="1" ht="25.5" customHeight="1" x14ac:dyDescent="0.15">
      <c r="A48" s="207" t="s">
        <v>606</v>
      </c>
      <c r="B48" s="208" t="s">
        <v>607</v>
      </c>
      <c r="C48" s="209" t="s">
        <v>428</v>
      </c>
      <c r="D48" s="210" t="s">
        <v>429</v>
      </c>
      <c r="E48" s="211" t="s">
        <v>608</v>
      </c>
      <c r="F48" s="230" t="s">
        <v>4372</v>
      </c>
      <c r="G48" s="194" t="s">
        <v>609</v>
      </c>
      <c r="H48" s="195">
        <f t="shared" si="0"/>
        <v>3</v>
      </c>
      <c r="I48" s="196">
        <v>45166</v>
      </c>
      <c r="J48" s="197">
        <v>45168</v>
      </c>
      <c r="K48" s="197">
        <v>45170</v>
      </c>
      <c r="L48" s="198" t="s">
        <v>610</v>
      </c>
      <c r="M48" s="199" t="s">
        <v>611</v>
      </c>
      <c r="N48" s="200">
        <v>2</v>
      </c>
      <c r="O48" s="201">
        <v>2</v>
      </c>
      <c r="P48" s="201">
        <v>2</v>
      </c>
      <c r="Q48" s="202">
        <v>6</v>
      </c>
      <c r="R48" s="203">
        <v>169350</v>
      </c>
      <c r="S48" s="203">
        <v>408216</v>
      </c>
      <c r="T48" s="203">
        <v>3300</v>
      </c>
      <c r="U48" s="204">
        <v>580866</v>
      </c>
      <c r="V48" s="212"/>
    </row>
    <row r="49" spans="1:22" s="206" customFormat="1" ht="25.5" customHeight="1" x14ac:dyDescent="0.15">
      <c r="A49" s="207" t="s">
        <v>612</v>
      </c>
      <c r="B49" s="208" t="s">
        <v>613</v>
      </c>
      <c r="C49" s="209" t="s">
        <v>428</v>
      </c>
      <c r="D49" s="210" t="s">
        <v>429</v>
      </c>
      <c r="E49" s="211" t="s">
        <v>614</v>
      </c>
      <c r="F49" s="230" t="s">
        <v>4373</v>
      </c>
      <c r="G49" s="194" t="s">
        <v>609</v>
      </c>
      <c r="H49" s="195">
        <f t="shared" si="0"/>
        <v>3</v>
      </c>
      <c r="I49" s="196">
        <v>45166</v>
      </c>
      <c r="J49" s="197">
        <v>45167</v>
      </c>
      <c r="K49" s="197">
        <v>45169</v>
      </c>
      <c r="L49" s="198" t="s">
        <v>610</v>
      </c>
      <c r="M49" s="199" t="s">
        <v>611</v>
      </c>
      <c r="N49" s="200">
        <v>2</v>
      </c>
      <c r="O49" s="201">
        <v>2</v>
      </c>
      <c r="P49" s="201">
        <v>2</v>
      </c>
      <c r="Q49" s="202">
        <v>6</v>
      </c>
      <c r="R49" s="203">
        <v>169350</v>
      </c>
      <c r="S49" s="203">
        <v>0</v>
      </c>
      <c r="T49" s="203">
        <v>3300</v>
      </c>
      <c r="U49" s="204">
        <v>172650</v>
      </c>
      <c r="V49" s="212"/>
    </row>
    <row r="50" spans="1:22" s="206" customFormat="1" ht="25.5" customHeight="1" x14ac:dyDescent="0.15">
      <c r="A50" s="207" t="s">
        <v>615</v>
      </c>
      <c r="B50" s="208" t="s">
        <v>616</v>
      </c>
      <c r="C50" s="209" t="s">
        <v>428</v>
      </c>
      <c r="D50" s="210" t="s">
        <v>429</v>
      </c>
      <c r="E50" s="211" t="s">
        <v>617</v>
      </c>
      <c r="F50" s="230" t="s">
        <v>4374</v>
      </c>
      <c r="G50" s="194" t="s">
        <v>609</v>
      </c>
      <c r="H50" s="195">
        <f t="shared" si="0"/>
        <v>3</v>
      </c>
      <c r="I50" s="196">
        <v>45167</v>
      </c>
      <c r="J50" s="197">
        <v>45169</v>
      </c>
      <c r="K50" s="197">
        <v>45170</v>
      </c>
      <c r="L50" s="198" t="s">
        <v>610</v>
      </c>
      <c r="M50" s="199" t="s">
        <v>611</v>
      </c>
      <c r="N50" s="200">
        <v>2</v>
      </c>
      <c r="O50" s="201">
        <v>2</v>
      </c>
      <c r="P50" s="201">
        <v>2</v>
      </c>
      <c r="Q50" s="202">
        <v>6</v>
      </c>
      <c r="R50" s="203">
        <v>169350</v>
      </c>
      <c r="S50" s="203">
        <v>0</v>
      </c>
      <c r="T50" s="203">
        <v>3300</v>
      </c>
      <c r="U50" s="204">
        <v>172650</v>
      </c>
      <c r="V50" s="212"/>
    </row>
    <row r="51" spans="1:22" s="206" customFormat="1" ht="25.5" customHeight="1" x14ac:dyDescent="0.15">
      <c r="A51" s="207" t="s">
        <v>618</v>
      </c>
      <c r="B51" s="208" t="s">
        <v>619</v>
      </c>
      <c r="C51" s="209" t="s">
        <v>428</v>
      </c>
      <c r="D51" s="210" t="s">
        <v>429</v>
      </c>
      <c r="E51" s="211" t="s">
        <v>620</v>
      </c>
      <c r="F51" s="230" t="s">
        <v>4375</v>
      </c>
      <c r="G51" s="194" t="s">
        <v>621</v>
      </c>
      <c r="H51" s="195">
        <f t="shared" si="0"/>
        <v>1</v>
      </c>
      <c r="I51" s="196">
        <v>45090</v>
      </c>
      <c r="J51" s="197"/>
      <c r="K51" s="197"/>
      <c r="L51" s="198" t="s">
        <v>610</v>
      </c>
      <c r="M51" s="199" t="s">
        <v>611</v>
      </c>
      <c r="N51" s="200">
        <v>0</v>
      </c>
      <c r="O51" s="201">
        <v>0</v>
      </c>
      <c r="P51" s="201">
        <v>0</v>
      </c>
      <c r="Q51" s="202">
        <v>0</v>
      </c>
      <c r="R51" s="203">
        <v>35650</v>
      </c>
      <c r="S51" s="203">
        <v>8981</v>
      </c>
      <c r="T51" s="203">
        <v>0</v>
      </c>
      <c r="U51" s="204">
        <v>44631</v>
      </c>
      <c r="V51" s="212"/>
    </row>
    <row r="52" spans="1:22" s="206" customFormat="1" ht="25.5" customHeight="1" x14ac:dyDescent="0.15">
      <c r="A52" s="207" t="s">
        <v>622</v>
      </c>
      <c r="B52" s="208" t="s">
        <v>623</v>
      </c>
      <c r="C52" s="209" t="s">
        <v>428</v>
      </c>
      <c r="D52" s="210" t="s">
        <v>429</v>
      </c>
      <c r="E52" s="211" t="s">
        <v>624</v>
      </c>
      <c r="F52" s="230" t="s">
        <v>4376</v>
      </c>
      <c r="G52" s="194" t="s">
        <v>621</v>
      </c>
      <c r="H52" s="195">
        <f t="shared" si="0"/>
        <v>1</v>
      </c>
      <c r="I52" s="196">
        <v>45097</v>
      </c>
      <c r="J52" s="197"/>
      <c r="K52" s="197"/>
      <c r="L52" s="198" t="s">
        <v>610</v>
      </c>
      <c r="M52" s="199" t="s">
        <v>611</v>
      </c>
      <c r="N52" s="200">
        <v>0</v>
      </c>
      <c r="O52" s="201">
        <v>0</v>
      </c>
      <c r="P52" s="201">
        <v>0</v>
      </c>
      <c r="Q52" s="202">
        <v>0</v>
      </c>
      <c r="R52" s="203">
        <v>35650</v>
      </c>
      <c r="S52" s="203">
        <v>9203</v>
      </c>
      <c r="T52" s="203">
        <v>0</v>
      </c>
      <c r="U52" s="204">
        <v>44853</v>
      </c>
      <c r="V52" s="212"/>
    </row>
    <row r="53" spans="1:22" s="206" customFormat="1" ht="25.5" customHeight="1" x14ac:dyDescent="0.15">
      <c r="A53" s="207" t="s">
        <v>625</v>
      </c>
      <c r="B53" s="208" t="s">
        <v>626</v>
      </c>
      <c r="C53" s="209" t="s">
        <v>428</v>
      </c>
      <c r="D53" s="210" t="s">
        <v>429</v>
      </c>
      <c r="E53" s="211" t="s">
        <v>627</v>
      </c>
      <c r="F53" s="230" t="s">
        <v>4377</v>
      </c>
      <c r="G53" s="194" t="s">
        <v>621</v>
      </c>
      <c r="H53" s="195">
        <f t="shared" si="0"/>
        <v>1</v>
      </c>
      <c r="I53" s="196">
        <v>45174</v>
      </c>
      <c r="J53" s="197"/>
      <c r="K53" s="197"/>
      <c r="L53" s="198" t="s">
        <v>610</v>
      </c>
      <c r="M53" s="199" t="s">
        <v>611</v>
      </c>
      <c r="N53" s="200">
        <v>0</v>
      </c>
      <c r="O53" s="201">
        <v>0</v>
      </c>
      <c r="P53" s="201">
        <v>0</v>
      </c>
      <c r="Q53" s="202">
        <v>0</v>
      </c>
      <c r="R53" s="203">
        <v>35650</v>
      </c>
      <c r="S53" s="203">
        <v>9055</v>
      </c>
      <c r="T53" s="203">
        <v>0</v>
      </c>
      <c r="U53" s="204">
        <v>44705</v>
      </c>
      <c r="V53" s="212"/>
    </row>
    <row r="54" spans="1:22" s="206" customFormat="1" ht="25.5" customHeight="1" x14ac:dyDescent="0.15">
      <c r="A54" s="207" t="s">
        <v>628</v>
      </c>
      <c r="B54" s="208" t="s">
        <v>629</v>
      </c>
      <c r="C54" s="209" t="s">
        <v>428</v>
      </c>
      <c r="D54" s="210" t="s">
        <v>429</v>
      </c>
      <c r="E54" s="211" t="s">
        <v>630</v>
      </c>
      <c r="F54" s="230" t="s">
        <v>4378</v>
      </c>
      <c r="G54" s="194" t="s">
        <v>621</v>
      </c>
      <c r="H54" s="195">
        <f t="shared" si="0"/>
        <v>1</v>
      </c>
      <c r="I54" s="196">
        <v>45181</v>
      </c>
      <c r="J54" s="197"/>
      <c r="K54" s="197"/>
      <c r="L54" s="198" t="s">
        <v>610</v>
      </c>
      <c r="M54" s="199" t="s">
        <v>611</v>
      </c>
      <c r="N54" s="200">
        <v>0</v>
      </c>
      <c r="O54" s="201">
        <v>0</v>
      </c>
      <c r="P54" s="201">
        <v>0</v>
      </c>
      <c r="Q54" s="202">
        <v>0</v>
      </c>
      <c r="R54" s="203">
        <v>35650</v>
      </c>
      <c r="S54" s="203">
        <v>9203</v>
      </c>
      <c r="T54" s="203">
        <v>0</v>
      </c>
      <c r="U54" s="204">
        <v>44853</v>
      </c>
      <c r="V54" s="212"/>
    </row>
    <row r="55" spans="1:22" s="206" customFormat="1" ht="25.5" customHeight="1" x14ac:dyDescent="0.15">
      <c r="A55" s="207" t="s">
        <v>631</v>
      </c>
      <c r="B55" s="208" t="s">
        <v>632</v>
      </c>
      <c r="C55" s="209" t="s">
        <v>428</v>
      </c>
      <c r="D55" s="210" t="s">
        <v>429</v>
      </c>
      <c r="E55" s="211" t="s">
        <v>633</v>
      </c>
      <c r="F55" s="230" t="s">
        <v>4379</v>
      </c>
      <c r="G55" s="194" t="s">
        <v>634</v>
      </c>
      <c r="H55" s="195">
        <f t="shared" si="0"/>
        <v>1</v>
      </c>
      <c r="I55" s="196">
        <v>45170</v>
      </c>
      <c r="J55" s="197"/>
      <c r="K55" s="197"/>
      <c r="L55" s="198" t="s">
        <v>474</v>
      </c>
      <c r="M55" s="199" t="s">
        <v>537</v>
      </c>
      <c r="N55" s="200">
        <v>0</v>
      </c>
      <c r="O55" s="201">
        <v>0</v>
      </c>
      <c r="P55" s="201">
        <v>0</v>
      </c>
      <c r="Q55" s="202">
        <v>0</v>
      </c>
      <c r="R55" s="203">
        <v>35650</v>
      </c>
      <c r="S55" s="203">
        <v>5350</v>
      </c>
      <c r="T55" s="203">
        <v>0</v>
      </c>
      <c r="U55" s="204">
        <v>41000</v>
      </c>
      <c r="V55" s="212" t="s">
        <v>573</v>
      </c>
    </row>
    <row r="56" spans="1:22" s="206" customFormat="1" ht="25.5" customHeight="1" x14ac:dyDescent="0.15">
      <c r="A56" s="207" t="s">
        <v>635</v>
      </c>
      <c r="B56" s="208" t="s">
        <v>636</v>
      </c>
      <c r="C56" s="209" t="s">
        <v>637</v>
      </c>
      <c r="D56" s="210" t="s">
        <v>13</v>
      </c>
      <c r="E56" s="211" t="s">
        <v>638</v>
      </c>
      <c r="F56" s="230" t="s">
        <v>4380</v>
      </c>
      <c r="G56" s="194" t="s">
        <v>639</v>
      </c>
      <c r="H56" s="195">
        <f t="shared" si="0"/>
        <v>1</v>
      </c>
      <c r="I56" s="196">
        <v>45118</v>
      </c>
      <c r="J56" s="197"/>
      <c r="K56" s="197"/>
      <c r="L56" s="198" t="s">
        <v>257</v>
      </c>
      <c r="M56" s="199" t="s">
        <v>437</v>
      </c>
      <c r="N56" s="200">
        <v>5</v>
      </c>
      <c r="O56" s="201">
        <v>0</v>
      </c>
      <c r="P56" s="201">
        <v>0</v>
      </c>
      <c r="Q56" s="202">
        <v>5</v>
      </c>
      <c r="R56" s="203">
        <v>111550</v>
      </c>
      <c r="S56" s="203">
        <v>250000</v>
      </c>
      <c r="T56" s="203">
        <v>50000</v>
      </c>
      <c r="U56" s="204">
        <v>411550</v>
      </c>
      <c r="V56" s="212"/>
    </row>
    <row r="57" spans="1:22" s="206" customFormat="1" ht="25.5" customHeight="1" x14ac:dyDescent="0.15">
      <c r="A57" s="207" t="s">
        <v>640</v>
      </c>
      <c r="B57" s="208" t="s">
        <v>641</v>
      </c>
      <c r="C57" s="209" t="s">
        <v>637</v>
      </c>
      <c r="D57" s="210" t="s">
        <v>13</v>
      </c>
      <c r="E57" s="211" t="s">
        <v>642</v>
      </c>
      <c r="F57" s="230" t="s">
        <v>4381</v>
      </c>
      <c r="G57" s="194" t="s">
        <v>639</v>
      </c>
      <c r="H57" s="195">
        <f t="shared" si="0"/>
        <v>1</v>
      </c>
      <c r="I57" s="196">
        <v>45118</v>
      </c>
      <c r="J57" s="197"/>
      <c r="K57" s="197"/>
      <c r="L57" s="198" t="s">
        <v>257</v>
      </c>
      <c r="M57" s="199" t="s">
        <v>437</v>
      </c>
      <c r="N57" s="200">
        <v>5</v>
      </c>
      <c r="O57" s="201">
        <v>0</v>
      </c>
      <c r="P57" s="201">
        <v>0</v>
      </c>
      <c r="Q57" s="202">
        <v>5</v>
      </c>
      <c r="R57" s="203">
        <v>100850</v>
      </c>
      <c r="S57" s="203">
        <v>250000</v>
      </c>
      <c r="T57" s="203">
        <v>50000</v>
      </c>
      <c r="U57" s="204">
        <v>400850</v>
      </c>
      <c r="V57" s="212"/>
    </row>
    <row r="58" spans="1:22" s="206" customFormat="1" ht="25.5" customHeight="1" x14ac:dyDescent="0.15">
      <c r="A58" s="207" t="s">
        <v>643</v>
      </c>
      <c r="B58" s="208" t="s">
        <v>644</v>
      </c>
      <c r="C58" s="209" t="s">
        <v>637</v>
      </c>
      <c r="D58" s="210" t="s">
        <v>13</v>
      </c>
      <c r="E58" s="211" t="s">
        <v>645</v>
      </c>
      <c r="F58" s="230" t="s">
        <v>4382</v>
      </c>
      <c r="G58" s="194" t="s">
        <v>639</v>
      </c>
      <c r="H58" s="195">
        <f t="shared" si="0"/>
        <v>1</v>
      </c>
      <c r="I58" s="196">
        <v>45119</v>
      </c>
      <c r="J58" s="197"/>
      <c r="K58" s="197"/>
      <c r="L58" s="198" t="s">
        <v>257</v>
      </c>
      <c r="M58" s="199" t="s">
        <v>437</v>
      </c>
      <c r="N58" s="200">
        <v>5</v>
      </c>
      <c r="O58" s="201">
        <v>0</v>
      </c>
      <c r="P58" s="201">
        <v>0</v>
      </c>
      <c r="Q58" s="202">
        <v>5</v>
      </c>
      <c r="R58" s="203">
        <v>100850</v>
      </c>
      <c r="S58" s="203">
        <v>250000</v>
      </c>
      <c r="T58" s="203">
        <v>50000</v>
      </c>
      <c r="U58" s="204">
        <v>400850</v>
      </c>
      <c r="V58" s="212"/>
    </row>
    <row r="59" spans="1:22" s="206" customFormat="1" ht="25.5" customHeight="1" x14ac:dyDescent="0.15">
      <c r="A59" s="207" t="s">
        <v>646</v>
      </c>
      <c r="B59" s="208" t="s">
        <v>647</v>
      </c>
      <c r="C59" s="209" t="s">
        <v>637</v>
      </c>
      <c r="D59" s="210" t="s">
        <v>13</v>
      </c>
      <c r="E59" s="211" t="s">
        <v>648</v>
      </c>
      <c r="F59" s="230" t="s">
        <v>4383</v>
      </c>
      <c r="G59" s="194" t="s">
        <v>649</v>
      </c>
      <c r="H59" s="195">
        <f t="shared" si="0"/>
        <v>1</v>
      </c>
      <c r="I59" s="196">
        <v>45103</v>
      </c>
      <c r="J59" s="197"/>
      <c r="K59" s="197"/>
      <c r="L59" s="198" t="s">
        <v>257</v>
      </c>
      <c r="M59" s="199" t="s">
        <v>437</v>
      </c>
      <c r="N59" s="200">
        <v>5</v>
      </c>
      <c r="O59" s="201">
        <v>0</v>
      </c>
      <c r="P59" s="201">
        <v>0</v>
      </c>
      <c r="Q59" s="202">
        <v>5</v>
      </c>
      <c r="R59" s="203">
        <v>133450</v>
      </c>
      <c r="S59" s="203">
        <v>486990</v>
      </c>
      <c r="T59" s="203">
        <v>49200</v>
      </c>
      <c r="U59" s="204">
        <v>669640</v>
      </c>
      <c r="V59" s="212" t="s">
        <v>650</v>
      </c>
    </row>
    <row r="60" spans="1:22" s="206" customFormat="1" ht="25.5" customHeight="1" x14ac:dyDescent="0.15">
      <c r="A60" s="207" t="s">
        <v>651</v>
      </c>
      <c r="B60" s="208" t="s">
        <v>652</v>
      </c>
      <c r="C60" s="209" t="s">
        <v>637</v>
      </c>
      <c r="D60" s="210" t="s">
        <v>13</v>
      </c>
      <c r="E60" s="211" t="s">
        <v>653</v>
      </c>
      <c r="F60" s="230" t="s">
        <v>4384</v>
      </c>
      <c r="G60" s="194" t="s">
        <v>516</v>
      </c>
      <c r="H60" s="195">
        <f t="shared" si="0"/>
        <v>1</v>
      </c>
      <c r="I60" s="196">
        <v>45104</v>
      </c>
      <c r="J60" s="197"/>
      <c r="K60" s="197"/>
      <c r="L60" s="198" t="s">
        <v>257</v>
      </c>
      <c r="M60" s="199" t="s">
        <v>437</v>
      </c>
      <c r="N60" s="200">
        <v>5</v>
      </c>
      <c r="O60" s="201">
        <v>0</v>
      </c>
      <c r="P60" s="201">
        <v>0</v>
      </c>
      <c r="Q60" s="202">
        <v>5</v>
      </c>
      <c r="R60" s="203">
        <v>100850</v>
      </c>
      <c r="S60" s="203">
        <v>0</v>
      </c>
      <c r="T60" s="203">
        <v>9680</v>
      </c>
      <c r="U60" s="204">
        <v>110530</v>
      </c>
      <c r="V60" s="212"/>
    </row>
    <row r="61" spans="1:22" s="206" customFormat="1" ht="25.5" customHeight="1" x14ac:dyDescent="0.15">
      <c r="A61" s="207" t="s">
        <v>654</v>
      </c>
      <c r="B61" s="208" t="s">
        <v>655</v>
      </c>
      <c r="C61" s="209" t="s">
        <v>637</v>
      </c>
      <c r="D61" s="210" t="s">
        <v>13</v>
      </c>
      <c r="E61" s="211" t="s">
        <v>656</v>
      </c>
      <c r="F61" s="230" t="s">
        <v>4385</v>
      </c>
      <c r="G61" s="194" t="s">
        <v>516</v>
      </c>
      <c r="H61" s="195">
        <f t="shared" si="0"/>
        <v>1</v>
      </c>
      <c r="I61" s="196">
        <v>45105</v>
      </c>
      <c r="J61" s="197"/>
      <c r="K61" s="197"/>
      <c r="L61" s="198" t="s">
        <v>257</v>
      </c>
      <c r="M61" s="199" t="s">
        <v>437</v>
      </c>
      <c r="N61" s="200">
        <v>5</v>
      </c>
      <c r="O61" s="201">
        <v>0</v>
      </c>
      <c r="P61" s="201">
        <v>0</v>
      </c>
      <c r="Q61" s="202">
        <v>5</v>
      </c>
      <c r="R61" s="203">
        <v>133450</v>
      </c>
      <c r="S61" s="203">
        <v>0</v>
      </c>
      <c r="T61" s="203">
        <v>9680</v>
      </c>
      <c r="U61" s="204">
        <v>143130</v>
      </c>
      <c r="V61" s="212"/>
    </row>
    <row r="62" spans="1:22" s="206" customFormat="1" ht="25.5" customHeight="1" x14ac:dyDescent="0.15">
      <c r="A62" s="207" t="s">
        <v>657</v>
      </c>
      <c r="B62" s="208" t="s">
        <v>658</v>
      </c>
      <c r="C62" s="209" t="s">
        <v>637</v>
      </c>
      <c r="D62" s="210" t="s">
        <v>13</v>
      </c>
      <c r="E62" s="211" t="s">
        <v>659</v>
      </c>
      <c r="F62" s="230" t="s">
        <v>4386</v>
      </c>
      <c r="G62" s="194" t="s">
        <v>516</v>
      </c>
      <c r="H62" s="195">
        <f t="shared" si="0"/>
        <v>1</v>
      </c>
      <c r="I62" s="196">
        <v>45106</v>
      </c>
      <c r="J62" s="197"/>
      <c r="K62" s="197"/>
      <c r="L62" s="198" t="s">
        <v>257</v>
      </c>
      <c r="M62" s="199" t="s">
        <v>437</v>
      </c>
      <c r="N62" s="200">
        <v>5</v>
      </c>
      <c r="O62" s="201">
        <v>0</v>
      </c>
      <c r="P62" s="201">
        <v>0</v>
      </c>
      <c r="Q62" s="202">
        <v>5</v>
      </c>
      <c r="R62" s="203">
        <v>133450</v>
      </c>
      <c r="S62" s="203">
        <v>0</v>
      </c>
      <c r="T62" s="203">
        <v>48400</v>
      </c>
      <c r="U62" s="204">
        <v>181850</v>
      </c>
      <c r="V62" s="212"/>
    </row>
    <row r="63" spans="1:22" s="206" customFormat="1" ht="25.5" customHeight="1" x14ac:dyDescent="0.15">
      <c r="A63" s="207" t="s">
        <v>660</v>
      </c>
      <c r="B63" s="208" t="s">
        <v>661</v>
      </c>
      <c r="C63" s="209" t="s">
        <v>637</v>
      </c>
      <c r="D63" s="210" t="s">
        <v>13</v>
      </c>
      <c r="E63" s="211" t="s">
        <v>662</v>
      </c>
      <c r="F63" s="230" t="s">
        <v>4387</v>
      </c>
      <c r="G63" s="194" t="s">
        <v>663</v>
      </c>
      <c r="H63" s="195">
        <f t="shared" si="0"/>
        <v>2</v>
      </c>
      <c r="I63" s="196">
        <v>45089</v>
      </c>
      <c r="J63" s="197">
        <v>45131</v>
      </c>
      <c r="K63" s="197"/>
      <c r="L63" s="198" t="s">
        <v>474</v>
      </c>
      <c r="M63" s="199" t="s">
        <v>537</v>
      </c>
      <c r="N63" s="200">
        <v>3</v>
      </c>
      <c r="O63" s="201">
        <v>3</v>
      </c>
      <c r="P63" s="201">
        <v>0</v>
      </c>
      <c r="Q63" s="202">
        <v>6</v>
      </c>
      <c r="R63" s="203">
        <v>133700</v>
      </c>
      <c r="S63" s="203">
        <v>396312</v>
      </c>
      <c r="T63" s="203">
        <v>0</v>
      </c>
      <c r="U63" s="204">
        <v>530012</v>
      </c>
      <c r="V63" s="212"/>
    </row>
    <row r="64" spans="1:22" s="206" customFormat="1" ht="25.5" customHeight="1" x14ac:dyDescent="0.15">
      <c r="A64" s="207" t="s">
        <v>664</v>
      </c>
      <c r="B64" s="208" t="s">
        <v>665</v>
      </c>
      <c r="C64" s="209" t="s">
        <v>637</v>
      </c>
      <c r="D64" s="210" t="s">
        <v>13</v>
      </c>
      <c r="E64" s="211" t="s">
        <v>666</v>
      </c>
      <c r="F64" s="230" t="s">
        <v>4388</v>
      </c>
      <c r="G64" s="194" t="s">
        <v>667</v>
      </c>
      <c r="H64" s="195">
        <f t="shared" si="0"/>
        <v>2</v>
      </c>
      <c r="I64" s="196">
        <v>45272</v>
      </c>
      <c r="J64" s="197">
        <v>45273</v>
      </c>
      <c r="K64" s="197"/>
      <c r="L64" s="198" t="s">
        <v>474</v>
      </c>
      <c r="M64" s="199" t="s">
        <v>537</v>
      </c>
      <c r="N64" s="200">
        <v>3</v>
      </c>
      <c r="O64" s="201">
        <v>3</v>
      </c>
      <c r="P64" s="201">
        <v>0</v>
      </c>
      <c r="Q64" s="202">
        <v>6</v>
      </c>
      <c r="R64" s="203">
        <v>149300</v>
      </c>
      <c r="S64" s="203">
        <v>173580</v>
      </c>
      <c r="T64" s="203">
        <v>0</v>
      </c>
      <c r="U64" s="204">
        <v>322880</v>
      </c>
      <c r="V64" s="212"/>
    </row>
    <row r="65" spans="1:22" s="206" customFormat="1" ht="25.5" customHeight="1" x14ac:dyDescent="0.15">
      <c r="A65" s="207" t="s">
        <v>668</v>
      </c>
      <c r="B65" s="208" t="s">
        <v>669</v>
      </c>
      <c r="C65" s="209" t="s">
        <v>670</v>
      </c>
      <c r="D65" s="210" t="s">
        <v>14</v>
      </c>
      <c r="E65" s="211" t="s">
        <v>671</v>
      </c>
      <c r="F65" s="230" t="s">
        <v>4389</v>
      </c>
      <c r="G65" s="194" t="s">
        <v>672</v>
      </c>
      <c r="H65" s="195">
        <f t="shared" si="0"/>
        <v>1</v>
      </c>
      <c r="I65" s="196">
        <v>45194</v>
      </c>
      <c r="J65" s="197"/>
      <c r="K65" s="197"/>
      <c r="L65" s="198" t="s">
        <v>257</v>
      </c>
      <c r="M65" s="199" t="s">
        <v>486</v>
      </c>
      <c r="N65" s="200">
        <v>5</v>
      </c>
      <c r="O65" s="201">
        <v>0</v>
      </c>
      <c r="P65" s="201">
        <v>0</v>
      </c>
      <c r="Q65" s="202">
        <v>5</v>
      </c>
      <c r="R65" s="203">
        <v>133450</v>
      </c>
      <c r="S65" s="203">
        <v>297360</v>
      </c>
      <c r="T65" s="203">
        <v>0</v>
      </c>
      <c r="U65" s="204">
        <v>430810</v>
      </c>
      <c r="V65" s="212" t="s">
        <v>673</v>
      </c>
    </row>
    <row r="66" spans="1:22" s="206" customFormat="1" ht="25.5" customHeight="1" x14ac:dyDescent="0.15">
      <c r="A66" s="207" t="s">
        <v>674</v>
      </c>
      <c r="B66" s="208" t="s">
        <v>675</v>
      </c>
      <c r="C66" s="209" t="s">
        <v>670</v>
      </c>
      <c r="D66" s="210" t="s">
        <v>14</v>
      </c>
      <c r="E66" s="211" t="s">
        <v>676</v>
      </c>
      <c r="F66" s="230" t="s">
        <v>4390</v>
      </c>
      <c r="G66" s="194" t="s">
        <v>672</v>
      </c>
      <c r="H66" s="195">
        <f t="shared" si="0"/>
        <v>1</v>
      </c>
      <c r="I66" s="196">
        <v>45195</v>
      </c>
      <c r="J66" s="197"/>
      <c r="K66" s="197"/>
      <c r="L66" s="198" t="s">
        <v>257</v>
      </c>
      <c r="M66" s="199" t="s">
        <v>486</v>
      </c>
      <c r="N66" s="200">
        <v>5</v>
      </c>
      <c r="O66" s="201">
        <v>0</v>
      </c>
      <c r="P66" s="201">
        <v>0</v>
      </c>
      <c r="Q66" s="202">
        <v>5</v>
      </c>
      <c r="R66" s="203">
        <v>133450</v>
      </c>
      <c r="S66" s="203">
        <v>0</v>
      </c>
      <c r="T66" s="203">
        <v>0</v>
      </c>
      <c r="U66" s="204">
        <v>133450</v>
      </c>
      <c r="V66" s="212"/>
    </row>
    <row r="67" spans="1:22" s="206" customFormat="1" ht="25.5" customHeight="1" x14ac:dyDescent="0.15">
      <c r="A67" s="207" t="s">
        <v>677</v>
      </c>
      <c r="B67" s="208" t="s">
        <v>678</v>
      </c>
      <c r="C67" s="209" t="s">
        <v>670</v>
      </c>
      <c r="D67" s="210" t="s">
        <v>14</v>
      </c>
      <c r="E67" s="211" t="s">
        <v>679</v>
      </c>
      <c r="F67" s="230" t="s">
        <v>4391</v>
      </c>
      <c r="G67" s="194" t="s">
        <v>672</v>
      </c>
      <c r="H67" s="195">
        <f t="shared" si="0"/>
        <v>1</v>
      </c>
      <c r="I67" s="196">
        <v>45251</v>
      </c>
      <c r="J67" s="197"/>
      <c r="K67" s="197"/>
      <c r="L67" s="198" t="s">
        <v>257</v>
      </c>
      <c r="M67" s="199" t="s">
        <v>486</v>
      </c>
      <c r="N67" s="200">
        <v>5</v>
      </c>
      <c r="O67" s="201">
        <v>0</v>
      </c>
      <c r="P67" s="201">
        <v>0</v>
      </c>
      <c r="Q67" s="202">
        <v>5</v>
      </c>
      <c r="R67" s="203">
        <v>133450</v>
      </c>
      <c r="S67" s="203">
        <v>158800</v>
      </c>
      <c r="T67" s="203">
        <v>0</v>
      </c>
      <c r="U67" s="204">
        <v>292250</v>
      </c>
      <c r="V67" s="212"/>
    </row>
    <row r="68" spans="1:22" s="206" customFormat="1" ht="25.5" customHeight="1" x14ac:dyDescent="0.15">
      <c r="A68" s="207" t="s">
        <v>680</v>
      </c>
      <c r="B68" s="208" t="s">
        <v>681</v>
      </c>
      <c r="C68" s="209" t="s">
        <v>670</v>
      </c>
      <c r="D68" s="210" t="s">
        <v>14</v>
      </c>
      <c r="E68" s="211" t="s">
        <v>682</v>
      </c>
      <c r="F68" s="230" t="s">
        <v>4392</v>
      </c>
      <c r="G68" s="194" t="s">
        <v>683</v>
      </c>
      <c r="H68" s="195">
        <f t="shared" si="0"/>
        <v>1</v>
      </c>
      <c r="I68" s="196">
        <v>45275</v>
      </c>
      <c r="J68" s="197"/>
      <c r="K68" s="197"/>
      <c r="L68" s="198" t="s">
        <v>257</v>
      </c>
      <c r="M68" s="199" t="s">
        <v>684</v>
      </c>
      <c r="N68" s="200">
        <v>0</v>
      </c>
      <c r="O68" s="201">
        <v>0</v>
      </c>
      <c r="P68" s="201">
        <v>0</v>
      </c>
      <c r="Q68" s="202">
        <v>0</v>
      </c>
      <c r="R68" s="203">
        <v>35650</v>
      </c>
      <c r="S68" s="203">
        <v>26120</v>
      </c>
      <c r="T68" s="203">
        <v>0</v>
      </c>
      <c r="U68" s="204">
        <v>61770</v>
      </c>
      <c r="V68" s="212"/>
    </row>
    <row r="69" spans="1:22" s="206" customFormat="1" ht="25.5" customHeight="1" x14ac:dyDescent="0.15">
      <c r="A69" s="207" t="s">
        <v>685</v>
      </c>
      <c r="B69" s="208" t="s">
        <v>686</v>
      </c>
      <c r="C69" s="209" t="s">
        <v>670</v>
      </c>
      <c r="D69" s="210" t="s">
        <v>14</v>
      </c>
      <c r="E69" s="211" t="s">
        <v>687</v>
      </c>
      <c r="F69" s="230" t="s">
        <v>4393</v>
      </c>
      <c r="G69" s="194" t="s">
        <v>688</v>
      </c>
      <c r="H69" s="195">
        <f t="shared" ref="H69:H132" si="1">COUNTA(I69:K69)</f>
        <v>1</v>
      </c>
      <c r="I69" s="196">
        <v>45275</v>
      </c>
      <c r="J69" s="197"/>
      <c r="K69" s="197"/>
      <c r="L69" s="198" t="s">
        <v>257</v>
      </c>
      <c r="M69" s="199" t="s">
        <v>684</v>
      </c>
      <c r="N69" s="200">
        <v>0</v>
      </c>
      <c r="O69" s="201">
        <v>0</v>
      </c>
      <c r="P69" s="201">
        <v>0</v>
      </c>
      <c r="Q69" s="202">
        <v>0</v>
      </c>
      <c r="R69" s="203">
        <v>35650</v>
      </c>
      <c r="S69" s="203">
        <v>18988</v>
      </c>
      <c r="T69" s="203">
        <v>0</v>
      </c>
      <c r="U69" s="204">
        <v>54638</v>
      </c>
      <c r="V69" s="212"/>
    </row>
    <row r="70" spans="1:22" s="206" customFormat="1" ht="25.5" customHeight="1" x14ac:dyDescent="0.15">
      <c r="A70" s="207" t="s">
        <v>689</v>
      </c>
      <c r="B70" s="208" t="s">
        <v>690</v>
      </c>
      <c r="C70" s="209" t="s">
        <v>670</v>
      </c>
      <c r="D70" s="210" t="s">
        <v>14</v>
      </c>
      <c r="E70" s="211" t="s">
        <v>691</v>
      </c>
      <c r="F70" s="230" t="s">
        <v>4394</v>
      </c>
      <c r="G70" s="194" t="s">
        <v>520</v>
      </c>
      <c r="H70" s="195">
        <f t="shared" si="1"/>
        <v>1</v>
      </c>
      <c r="I70" s="196">
        <v>45104</v>
      </c>
      <c r="J70" s="197"/>
      <c r="K70" s="197"/>
      <c r="L70" s="198" t="s">
        <v>257</v>
      </c>
      <c r="M70" s="199" t="s">
        <v>521</v>
      </c>
      <c r="N70" s="200">
        <v>5</v>
      </c>
      <c r="O70" s="201">
        <v>0</v>
      </c>
      <c r="P70" s="201">
        <v>0</v>
      </c>
      <c r="Q70" s="202">
        <v>5</v>
      </c>
      <c r="R70" s="203">
        <v>142010</v>
      </c>
      <c r="S70" s="203">
        <v>254180</v>
      </c>
      <c r="T70" s="203">
        <v>50015</v>
      </c>
      <c r="U70" s="204">
        <v>446205</v>
      </c>
      <c r="V70" s="212" t="s">
        <v>692</v>
      </c>
    </row>
    <row r="71" spans="1:22" s="206" customFormat="1" ht="25.5" customHeight="1" x14ac:dyDescent="0.15">
      <c r="A71" s="207" t="s">
        <v>693</v>
      </c>
      <c r="B71" s="208" t="s">
        <v>694</v>
      </c>
      <c r="C71" s="209" t="s">
        <v>670</v>
      </c>
      <c r="D71" s="210" t="s">
        <v>14</v>
      </c>
      <c r="E71" s="211" t="s">
        <v>695</v>
      </c>
      <c r="F71" s="230" t="s">
        <v>4395</v>
      </c>
      <c r="G71" s="194" t="s">
        <v>520</v>
      </c>
      <c r="H71" s="195">
        <f t="shared" si="1"/>
        <v>1</v>
      </c>
      <c r="I71" s="196">
        <v>45260</v>
      </c>
      <c r="J71" s="197"/>
      <c r="K71" s="197"/>
      <c r="L71" s="198" t="s">
        <v>257</v>
      </c>
      <c r="M71" s="199" t="s">
        <v>521</v>
      </c>
      <c r="N71" s="200">
        <v>5</v>
      </c>
      <c r="O71" s="201">
        <v>0</v>
      </c>
      <c r="P71" s="201">
        <v>0</v>
      </c>
      <c r="Q71" s="202">
        <v>5</v>
      </c>
      <c r="R71" s="203">
        <v>142010</v>
      </c>
      <c r="S71" s="203">
        <v>269920</v>
      </c>
      <c r="T71" s="203">
        <v>50840</v>
      </c>
      <c r="U71" s="204">
        <v>462770</v>
      </c>
      <c r="V71" s="212" t="s">
        <v>692</v>
      </c>
    </row>
    <row r="72" spans="1:22" s="206" customFormat="1" ht="25.5" customHeight="1" x14ac:dyDescent="0.15">
      <c r="A72" s="207" t="s">
        <v>696</v>
      </c>
      <c r="B72" s="208" t="s">
        <v>697</v>
      </c>
      <c r="C72" s="209" t="s">
        <v>670</v>
      </c>
      <c r="D72" s="210" t="s">
        <v>14</v>
      </c>
      <c r="E72" s="211" t="s">
        <v>698</v>
      </c>
      <c r="F72" s="230" t="s">
        <v>4396</v>
      </c>
      <c r="G72" s="194" t="s">
        <v>699</v>
      </c>
      <c r="H72" s="195">
        <f t="shared" si="1"/>
        <v>1</v>
      </c>
      <c r="I72" s="196">
        <v>45166</v>
      </c>
      <c r="J72" s="197"/>
      <c r="K72" s="197"/>
      <c r="L72" s="198" t="s">
        <v>257</v>
      </c>
      <c r="M72" s="199" t="s">
        <v>437</v>
      </c>
      <c r="N72" s="200">
        <v>4</v>
      </c>
      <c r="O72" s="201">
        <v>0</v>
      </c>
      <c r="P72" s="201">
        <v>0</v>
      </c>
      <c r="Q72" s="202">
        <v>4</v>
      </c>
      <c r="R72" s="203">
        <v>87810</v>
      </c>
      <c r="S72" s="203">
        <v>402390</v>
      </c>
      <c r="T72" s="203">
        <v>0</v>
      </c>
      <c r="U72" s="204">
        <v>490200</v>
      </c>
      <c r="V72" s="212" t="s">
        <v>692</v>
      </c>
    </row>
    <row r="73" spans="1:22" s="206" customFormat="1" ht="25.5" customHeight="1" x14ac:dyDescent="0.15">
      <c r="A73" s="207" t="s">
        <v>700</v>
      </c>
      <c r="B73" s="208" t="s">
        <v>701</v>
      </c>
      <c r="C73" s="209" t="s">
        <v>670</v>
      </c>
      <c r="D73" s="210" t="s">
        <v>14</v>
      </c>
      <c r="E73" s="211" t="s">
        <v>702</v>
      </c>
      <c r="F73" s="230" t="s">
        <v>4397</v>
      </c>
      <c r="G73" s="194" t="s">
        <v>609</v>
      </c>
      <c r="H73" s="195">
        <f t="shared" si="1"/>
        <v>1</v>
      </c>
      <c r="I73" s="196">
        <v>45203</v>
      </c>
      <c r="J73" s="197"/>
      <c r="K73" s="197"/>
      <c r="L73" s="198" t="s">
        <v>610</v>
      </c>
      <c r="M73" s="199" t="s">
        <v>611</v>
      </c>
      <c r="N73" s="200">
        <v>2</v>
      </c>
      <c r="O73" s="201">
        <v>0</v>
      </c>
      <c r="P73" s="201">
        <v>0</v>
      </c>
      <c r="Q73" s="202">
        <v>2</v>
      </c>
      <c r="R73" s="203">
        <v>56450</v>
      </c>
      <c r="S73" s="203">
        <v>212696</v>
      </c>
      <c r="T73" s="203">
        <v>1100</v>
      </c>
      <c r="U73" s="204">
        <v>270246</v>
      </c>
      <c r="V73" s="212"/>
    </row>
    <row r="74" spans="1:22" s="206" customFormat="1" ht="25.5" customHeight="1" x14ac:dyDescent="0.15">
      <c r="A74" s="207" t="s">
        <v>703</v>
      </c>
      <c r="B74" s="208" t="s">
        <v>704</v>
      </c>
      <c r="C74" s="209" t="s">
        <v>670</v>
      </c>
      <c r="D74" s="210" t="s">
        <v>14</v>
      </c>
      <c r="E74" s="211" t="s">
        <v>705</v>
      </c>
      <c r="F74" s="230" t="s">
        <v>4398</v>
      </c>
      <c r="G74" s="194" t="s">
        <v>706</v>
      </c>
      <c r="H74" s="195">
        <f t="shared" si="1"/>
        <v>2</v>
      </c>
      <c r="I74" s="196">
        <v>45176</v>
      </c>
      <c r="J74" s="197">
        <v>45183</v>
      </c>
      <c r="K74" s="197"/>
      <c r="L74" s="198" t="s">
        <v>462</v>
      </c>
      <c r="M74" s="199" t="s">
        <v>707</v>
      </c>
      <c r="N74" s="200">
        <v>5</v>
      </c>
      <c r="O74" s="201">
        <v>5</v>
      </c>
      <c r="P74" s="201">
        <v>0</v>
      </c>
      <c r="Q74" s="202">
        <v>10</v>
      </c>
      <c r="R74" s="203">
        <v>202450</v>
      </c>
      <c r="S74" s="203">
        <v>8594</v>
      </c>
      <c r="T74" s="203">
        <v>0</v>
      </c>
      <c r="U74" s="204">
        <v>211044</v>
      </c>
      <c r="V74" s="212"/>
    </row>
    <row r="75" spans="1:22" s="206" customFormat="1" ht="25.5" customHeight="1" x14ac:dyDescent="0.15">
      <c r="A75" s="207" t="s">
        <v>708</v>
      </c>
      <c r="B75" s="208" t="s">
        <v>709</v>
      </c>
      <c r="C75" s="209" t="s">
        <v>710</v>
      </c>
      <c r="D75" s="210" t="s">
        <v>15</v>
      </c>
      <c r="E75" s="211" t="s">
        <v>711</v>
      </c>
      <c r="F75" s="230" t="s">
        <v>4399</v>
      </c>
      <c r="G75" s="194" t="s">
        <v>712</v>
      </c>
      <c r="H75" s="195">
        <f t="shared" si="1"/>
        <v>1</v>
      </c>
      <c r="I75" s="196">
        <v>45083</v>
      </c>
      <c r="J75" s="197"/>
      <c r="K75" s="197"/>
      <c r="L75" s="198" t="s">
        <v>257</v>
      </c>
      <c r="M75" s="199" t="s">
        <v>431</v>
      </c>
      <c r="N75" s="200">
        <v>5</v>
      </c>
      <c r="O75" s="201">
        <v>0</v>
      </c>
      <c r="P75" s="201">
        <v>0</v>
      </c>
      <c r="Q75" s="202">
        <v>5</v>
      </c>
      <c r="R75" s="203">
        <v>117100</v>
      </c>
      <c r="S75" s="203">
        <v>249295</v>
      </c>
      <c r="T75" s="203">
        <v>33000</v>
      </c>
      <c r="U75" s="204">
        <v>399395</v>
      </c>
      <c r="V75" s="212"/>
    </row>
    <row r="76" spans="1:22" s="206" customFormat="1" ht="25.5" customHeight="1" x14ac:dyDescent="0.15">
      <c r="A76" s="207" t="s">
        <v>713</v>
      </c>
      <c r="B76" s="208" t="s">
        <v>714</v>
      </c>
      <c r="C76" s="209" t="s">
        <v>710</v>
      </c>
      <c r="D76" s="210" t="s">
        <v>15</v>
      </c>
      <c r="E76" s="211" t="s">
        <v>715</v>
      </c>
      <c r="F76" s="230" t="s">
        <v>4400</v>
      </c>
      <c r="G76" s="194" t="s">
        <v>716</v>
      </c>
      <c r="H76" s="195">
        <f t="shared" si="1"/>
        <v>1</v>
      </c>
      <c r="I76" s="196">
        <v>45224</v>
      </c>
      <c r="J76" s="197"/>
      <c r="K76" s="197"/>
      <c r="L76" s="198" t="s">
        <v>462</v>
      </c>
      <c r="M76" s="199" t="s">
        <v>717</v>
      </c>
      <c r="N76" s="200">
        <v>2</v>
      </c>
      <c r="O76" s="201">
        <v>0</v>
      </c>
      <c r="P76" s="201">
        <v>0</v>
      </c>
      <c r="Q76" s="202">
        <v>2</v>
      </c>
      <c r="R76" s="203">
        <v>59090</v>
      </c>
      <c r="S76" s="203">
        <v>31318</v>
      </c>
      <c r="T76" s="203">
        <v>0</v>
      </c>
      <c r="U76" s="204">
        <v>90408</v>
      </c>
      <c r="V76" s="212"/>
    </row>
    <row r="77" spans="1:22" s="206" customFormat="1" ht="25.5" customHeight="1" x14ac:dyDescent="0.15">
      <c r="A77" s="207" t="s">
        <v>718</v>
      </c>
      <c r="B77" s="208" t="s">
        <v>719</v>
      </c>
      <c r="C77" s="209" t="s">
        <v>710</v>
      </c>
      <c r="D77" s="210" t="s">
        <v>15</v>
      </c>
      <c r="E77" s="211" t="s">
        <v>720</v>
      </c>
      <c r="F77" s="230" t="s">
        <v>4401</v>
      </c>
      <c r="G77" s="194" t="s">
        <v>721</v>
      </c>
      <c r="H77" s="195">
        <f t="shared" si="1"/>
        <v>3</v>
      </c>
      <c r="I77" s="196">
        <v>45261</v>
      </c>
      <c r="J77" s="197">
        <v>45268</v>
      </c>
      <c r="K77" s="197">
        <v>45275</v>
      </c>
      <c r="L77" s="198" t="s">
        <v>722</v>
      </c>
      <c r="M77" s="199" t="s">
        <v>723</v>
      </c>
      <c r="N77" s="200">
        <v>0</v>
      </c>
      <c r="O77" s="201">
        <v>0</v>
      </c>
      <c r="P77" s="201">
        <v>0</v>
      </c>
      <c r="Q77" s="202">
        <v>0</v>
      </c>
      <c r="R77" s="203">
        <v>106950</v>
      </c>
      <c r="S77" s="203">
        <v>666</v>
      </c>
      <c r="T77" s="203">
        <v>0</v>
      </c>
      <c r="U77" s="204">
        <v>107616</v>
      </c>
      <c r="V77" s="212"/>
    </row>
    <row r="78" spans="1:22" s="206" customFormat="1" ht="25.5" customHeight="1" x14ac:dyDescent="0.15">
      <c r="A78" s="207" t="s">
        <v>724</v>
      </c>
      <c r="B78" s="208" t="s">
        <v>725</v>
      </c>
      <c r="C78" s="209" t="s">
        <v>710</v>
      </c>
      <c r="D78" s="210" t="s">
        <v>15</v>
      </c>
      <c r="E78" s="211" t="s">
        <v>726</v>
      </c>
      <c r="F78" s="230" t="s">
        <v>4402</v>
      </c>
      <c r="G78" s="194" t="s">
        <v>727</v>
      </c>
      <c r="H78" s="195">
        <f t="shared" si="1"/>
        <v>3</v>
      </c>
      <c r="I78" s="196">
        <v>45131</v>
      </c>
      <c r="J78" s="197">
        <v>45133</v>
      </c>
      <c r="K78" s="197">
        <v>45134</v>
      </c>
      <c r="L78" s="198" t="s">
        <v>474</v>
      </c>
      <c r="M78" s="199" t="s">
        <v>537</v>
      </c>
      <c r="N78" s="200">
        <v>4</v>
      </c>
      <c r="O78" s="201">
        <v>4</v>
      </c>
      <c r="P78" s="201">
        <v>4</v>
      </c>
      <c r="Q78" s="202">
        <v>12</v>
      </c>
      <c r="R78" s="203">
        <v>294150</v>
      </c>
      <c r="S78" s="203">
        <v>273718</v>
      </c>
      <c r="T78" s="203">
        <v>0</v>
      </c>
      <c r="U78" s="204">
        <v>567868</v>
      </c>
      <c r="V78" s="212"/>
    </row>
    <row r="79" spans="1:22" s="206" customFormat="1" ht="25.5" customHeight="1" x14ac:dyDescent="0.15">
      <c r="A79" s="207" t="s">
        <v>728</v>
      </c>
      <c r="B79" s="208" t="s">
        <v>729</v>
      </c>
      <c r="C79" s="209" t="s">
        <v>710</v>
      </c>
      <c r="D79" s="210" t="s">
        <v>15</v>
      </c>
      <c r="E79" s="211" t="s">
        <v>730</v>
      </c>
      <c r="F79" s="230" t="s">
        <v>4403</v>
      </c>
      <c r="G79" s="194" t="s">
        <v>731</v>
      </c>
      <c r="H79" s="195">
        <f t="shared" si="1"/>
        <v>3</v>
      </c>
      <c r="I79" s="196">
        <v>45105</v>
      </c>
      <c r="J79" s="197">
        <v>45106</v>
      </c>
      <c r="K79" s="197">
        <v>45107</v>
      </c>
      <c r="L79" s="198" t="s">
        <v>610</v>
      </c>
      <c r="M79" s="199" t="s">
        <v>732</v>
      </c>
      <c r="N79" s="200">
        <v>5</v>
      </c>
      <c r="O79" s="201">
        <v>5</v>
      </c>
      <c r="P79" s="201">
        <v>5</v>
      </c>
      <c r="Q79" s="202">
        <v>15</v>
      </c>
      <c r="R79" s="203">
        <v>400350</v>
      </c>
      <c r="S79" s="203">
        <v>344400</v>
      </c>
      <c r="T79" s="203">
        <v>0</v>
      </c>
      <c r="U79" s="204">
        <v>744750</v>
      </c>
      <c r="V79" s="212"/>
    </row>
    <row r="80" spans="1:22" s="206" customFormat="1" ht="25.5" customHeight="1" x14ac:dyDescent="0.15">
      <c r="A80" s="207" t="s">
        <v>733</v>
      </c>
      <c r="B80" s="208" t="s">
        <v>734</v>
      </c>
      <c r="C80" s="209" t="s">
        <v>710</v>
      </c>
      <c r="D80" s="210" t="s">
        <v>15</v>
      </c>
      <c r="E80" s="211" t="s">
        <v>735</v>
      </c>
      <c r="F80" s="230" t="s">
        <v>4404</v>
      </c>
      <c r="G80" s="194" t="s">
        <v>731</v>
      </c>
      <c r="H80" s="195">
        <f t="shared" si="1"/>
        <v>3</v>
      </c>
      <c r="I80" s="196">
        <v>45182</v>
      </c>
      <c r="J80" s="197">
        <v>45183</v>
      </c>
      <c r="K80" s="197">
        <v>45184</v>
      </c>
      <c r="L80" s="198" t="s">
        <v>610</v>
      </c>
      <c r="M80" s="199" t="s">
        <v>732</v>
      </c>
      <c r="N80" s="200">
        <v>5</v>
      </c>
      <c r="O80" s="201">
        <v>5</v>
      </c>
      <c r="P80" s="201">
        <v>5</v>
      </c>
      <c r="Q80" s="202">
        <v>15</v>
      </c>
      <c r="R80" s="203">
        <v>400350</v>
      </c>
      <c r="S80" s="203">
        <v>345000</v>
      </c>
      <c r="T80" s="203">
        <v>0</v>
      </c>
      <c r="U80" s="204">
        <v>745350</v>
      </c>
      <c r="V80" s="212"/>
    </row>
    <row r="81" spans="1:22" s="206" customFormat="1" ht="25.5" customHeight="1" x14ac:dyDescent="0.15">
      <c r="A81" s="207" t="s">
        <v>736</v>
      </c>
      <c r="B81" s="208" t="s">
        <v>737</v>
      </c>
      <c r="C81" s="209" t="s">
        <v>710</v>
      </c>
      <c r="D81" s="210" t="s">
        <v>15</v>
      </c>
      <c r="E81" s="211" t="s">
        <v>738</v>
      </c>
      <c r="F81" s="230" t="s">
        <v>4405</v>
      </c>
      <c r="G81" s="194" t="s">
        <v>731</v>
      </c>
      <c r="H81" s="195">
        <f t="shared" si="1"/>
        <v>3</v>
      </c>
      <c r="I81" s="196">
        <v>45224</v>
      </c>
      <c r="J81" s="197">
        <v>45225</v>
      </c>
      <c r="K81" s="197">
        <v>45226</v>
      </c>
      <c r="L81" s="198" t="s">
        <v>610</v>
      </c>
      <c r="M81" s="199" t="s">
        <v>732</v>
      </c>
      <c r="N81" s="200">
        <v>5</v>
      </c>
      <c r="O81" s="201">
        <v>5</v>
      </c>
      <c r="P81" s="201">
        <v>5</v>
      </c>
      <c r="Q81" s="202">
        <v>15</v>
      </c>
      <c r="R81" s="203">
        <v>400350</v>
      </c>
      <c r="S81" s="203">
        <v>352010</v>
      </c>
      <c r="T81" s="203">
        <v>0</v>
      </c>
      <c r="U81" s="204">
        <v>752360</v>
      </c>
      <c r="V81" s="212"/>
    </row>
    <row r="82" spans="1:22" s="206" customFormat="1" ht="25.5" customHeight="1" x14ac:dyDescent="0.15">
      <c r="A82" s="207" t="s">
        <v>739</v>
      </c>
      <c r="B82" s="208" t="s">
        <v>740</v>
      </c>
      <c r="C82" s="209" t="s">
        <v>710</v>
      </c>
      <c r="D82" s="210" t="s">
        <v>15</v>
      </c>
      <c r="E82" s="211" t="s">
        <v>741</v>
      </c>
      <c r="F82" s="230" t="s">
        <v>4406</v>
      </c>
      <c r="G82" s="194" t="s">
        <v>742</v>
      </c>
      <c r="H82" s="195">
        <f t="shared" si="1"/>
        <v>1</v>
      </c>
      <c r="I82" s="196">
        <v>45267</v>
      </c>
      <c r="J82" s="197"/>
      <c r="K82" s="197"/>
      <c r="L82" s="198" t="s">
        <v>474</v>
      </c>
      <c r="M82" s="199" t="s">
        <v>480</v>
      </c>
      <c r="N82" s="200">
        <v>1</v>
      </c>
      <c r="O82" s="201">
        <v>0</v>
      </c>
      <c r="P82" s="201">
        <v>0</v>
      </c>
      <c r="Q82" s="202">
        <v>1</v>
      </c>
      <c r="R82" s="203">
        <v>46050</v>
      </c>
      <c r="S82" s="203">
        <v>54638</v>
      </c>
      <c r="T82" s="203">
        <v>0</v>
      </c>
      <c r="U82" s="204">
        <v>100688</v>
      </c>
      <c r="V82" s="212"/>
    </row>
    <row r="83" spans="1:22" s="206" customFormat="1" ht="25.5" customHeight="1" x14ac:dyDescent="0.15">
      <c r="A83" s="207" t="s">
        <v>743</v>
      </c>
      <c r="B83" s="208" t="s">
        <v>744</v>
      </c>
      <c r="C83" s="209" t="s">
        <v>710</v>
      </c>
      <c r="D83" s="210" t="s">
        <v>15</v>
      </c>
      <c r="E83" s="211" t="s">
        <v>745</v>
      </c>
      <c r="F83" s="230" t="s">
        <v>4407</v>
      </c>
      <c r="G83" s="194" t="s">
        <v>746</v>
      </c>
      <c r="H83" s="195">
        <f t="shared" si="1"/>
        <v>3</v>
      </c>
      <c r="I83" s="196">
        <v>45127</v>
      </c>
      <c r="J83" s="197">
        <v>45197</v>
      </c>
      <c r="K83" s="197">
        <v>45237</v>
      </c>
      <c r="L83" s="198" t="s">
        <v>257</v>
      </c>
      <c r="M83" s="199" t="s">
        <v>564</v>
      </c>
      <c r="N83" s="200">
        <v>1</v>
      </c>
      <c r="O83" s="201">
        <v>1</v>
      </c>
      <c r="P83" s="201">
        <v>1</v>
      </c>
      <c r="Q83" s="202">
        <v>3</v>
      </c>
      <c r="R83" s="203">
        <v>157710</v>
      </c>
      <c r="S83" s="203">
        <v>144259</v>
      </c>
      <c r="T83" s="203">
        <v>0</v>
      </c>
      <c r="U83" s="204">
        <v>301969</v>
      </c>
      <c r="V83" s="212"/>
    </row>
    <row r="84" spans="1:22" s="206" customFormat="1" ht="25.5" customHeight="1" x14ac:dyDescent="0.15">
      <c r="A84" s="207" t="s">
        <v>747</v>
      </c>
      <c r="B84" s="208" t="s">
        <v>748</v>
      </c>
      <c r="C84" s="209" t="s">
        <v>710</v>
      </c>
      <c r="D84" s="210" t="s">
        <v>15</v>
      </c>
      <c r="E84" s="211" t="s">
        <v>749</v>
      </c>
      <c r="F84" s="230" t="s">
        <v>4408</v>
      </c>
      <c r="G84" s="194" t="s">
        <v>750</v>
      </c>
      <c r="H84" s="195">
        <f t="shared" si="1"/>
        <v>1</v>
      </c>
      <c r="I84" s="196">
        <v>45169</v>
      </c>
      <c r="J84" s="197"/>
      <c r="K84" s="197"/>
      <c r="L84" s="198" t="s">
        <v>257</v>
      </c>
      <c r="M84" s="199" t="s">
        <v>564</v>
      </c>
      <c r="N84" s="200">
        <v>5</v>
      </c>
      <c r="O84" s="201">
        <v>0</v>
      </c>
      <c r="P84" s="201">
        <v>0</v>
      </c>
      <c r="Q84" s="202">
        <v>5</v>
      </c>
      <c r="R84" s="203">
        <v>129940</v>
      </c>
      <c r="S84" s="203">
        <v>240836</v>
      </c>
      <c r="T84" s="203">
        <v>6600</v>
      </c>
      <c r="U84" s="204">
        <v>377376</v>
      </c>
      <c r="V84" s="212"/>
    </row>
    <row r="85" spans="1:22" s="206" customFormat="1" ht="25.5" customHeight="1" x14ac:dyDescent="0.15">
      <c r="A85" s="207" t="s">
        <v>751</v>
      </c>
      <c r="B85" s="208" t="s">
        <v>752</v>
      </c>
      <c r="C85" s="209" t="s">
        <v>710</v>
      </c>
      <c r="D85" s="210" t="s">
        <v>15</v>
      </c>
      <c r="E85" s="211" t="s">
        <v>741</v>
      </c>
      <c r="F85" s="230" t="s">
        <v>4409</v>
      </c>
      <c r="G85" s="194" t="s">
        <v>753</v>
      </c>
      <c r="H85" s="195">
        <f t="shared" si="1"/>
        <v>1</v>
      </c>
      <c r="I85" s="196">
        <v>45120</v>
      </c>
      <c r="J85" s="197"/>
      <c r="K85" s="197"/>
      <c r="L85" s="198" t="s">
        <v>531</v>
      </c>
      <c r="M85" s="199" t="s">
        <v>532</v>
      </c>
      <c r="N85" s="200">
        <v>1</v>
      </c>
      <c r="O85" s="201">
        <v>0</v>
      </c>
      <c r="P85" s="201">
        <v>0</v>
      </c>
      <c r="Q85" s="202">
        <v>1</v>
      </c>
      <c r="R85" s="203">
        <v>36720</v>
      </c>
      <c r="S85" s="203">
        <v>3240</v>
      </c>
      <c r="T85" s="203">
        <v>50000</v>
      </c>
      <c r="U85" s="204">
        <v>89960</v>
      </c>
      <c r="V85" s="212"/>
    </row>
    <row r="86" spans="1:22" s="206" customFormat="1" ht="25.5" customHeight="1" x14ac:dyDescent="0.15">
      <c r="A86" s="207" t="s">
        <v>754</v>
      </c>
      <c r="B86" s="208" t="s">
        <v>755</v>
      </c>
      <c r="C86" s="209" t="s">
        <v>710</v>
      </c>
      <c r="D86" s="210" t="s">
        <v>15</v>
      </c>
      <c r="E86" s="211" t="s">
        <v>756</v>
      </c>
      <c r="F86" s="230" t="s">
        <v>4410</v>
      </c>
      <c r="G86" s="194" t="s">
        <v>672</v>
      </c>
      <c r="H86" s="195">
        <f t="shared" si="1"/>
        <v>1</v>
      </c>
      <c r="I86" s="196">
        <v>45121</v>
      </c>
      <c r="J86" s="197"/>
      <c r="K86" s="197"/>
      <c r="L86" s="198" t="s">
        <v>257</v>
      </c>
      <c r="M86" s="199" t="s">
        <v>486</v>
      </c>
      <c r="N86" s="200">
        <v>5</v>
      </c>
      <c r="O86" s="201">
        <v>0</v>
      </c>
      <c r="P86" s="201">
        <v>0</v>
      </c>
      <c r="Q86" s="202">
        <v>5</v>
      </c>
      <c r="R86" s="203">
        <v>133450</v>
      </c>
      <c r="S86" s="203">
        <v>213240</v>
      </c>
      <c r="T86" s="203">
        <v>0</v>
      </c>
      <c r="U86" s="204">
        <v>346690</v>
      </c>
      <c r="V86" s="212"/>
    </row>
    <row r="87" spans="1:22" s="206" customFormat="1" ht="25.5" customHeight="1" x14ac:dyDescent="0.15">
      <c r="A87" s="207" t="s">
        <v>757</v>
      </c>
      <c r="B87" s="208" t="s">
        <v>758</v>
      </c>
      <c r="C87" s="209" t="s">
        <v>710</v>
      </c>
      <c r="D87" s="210" t="s">
        <v>15</v>
      </c>
      <c r="E87" s="211" t="s">
        <v>759</v>
      </c>
      <c r="F87" s="230" t="s">
        <v>4411</v>
      </c>
      <c r="G87" s="194" t="s">
        <v>672</v>
      </c>
      <c r="H87" s="195">
        <f t="shared" si="1"/>
        <v>1</v>
      </c>
      <c r="I87" s="196">
        <v>45198</v>
      </c>
      <c r="J87" s="197"/>
      <c r="K87" s="197"/>
      <c r="L87" s="198" t="s">
        <v>257</v>
      </c>
      <c r="M87" s="199" t="s">
        <v>486</v>
      </c>
      <c r="N87" s="200">
        <v>5</v>
      </c>
      <c r="O87" s="201">
        <v>0</v>
      </c>
      <c r="P87" s="201">
        <v>0</v>
      </c>
      <c r="Q87" s="202">
        <v>5</v>
      </c>
      <c r="R87" s="203">
        <v>133450</v>
      </c>
      <c r="S87" s="203">
        <v>146060</v>
      </c>
      <c r="T87" s="203">
        <v>0</v>
      </c>
      <c r="U87" s="204">
        <v>279510</v>
      </c>
      <c r="V87" s="212"/>
    </row>
    <row r="88" spans="1:22" s="206" customFormat="1" ht="25.5" customHeight="1" x14ac:dyDescent="0.15">
      <c r="A88" s="207" t="s">
        <v>760</v>
      </c>
      <c r="B88" s="208" t="s">
        <v>761</v>
      </c>
      <c r="C88" s="209" t="s">
        <v>710</v>
      </c>
      <c r="D88" s="210" t="s">
        <v>15</v>
      </c>
      <c r="E88" s="211" t="s">
        <v>762</v>
      </c>
      <c r="F88" s="230" t="s">
        <v>4412</v>
      </c>
      <c r="G88" s="194" t="s">
        <v>763</v>
      </c>
      <c r="H88" s="195">
        <f t="shared" si="1"/>
        <v>3</v>
      </c>
      <c r="I88" s="196">
        <v>45191</v>
      </c>
      <c r="J88" s="197">
        <v>45197</v>
      </c>
      <c r="K88" s="197">
        <v>45212</v>
      </c>
      <c r="L88" s="198" t="s">
        <v>474</v>
      </c>
      <c r="M88" s="199" t="s">
        <v>537</v>
      </c>
      <c r="N88" s="200">
        <v>2</v>
      </c>
      <c r="O88" s="201">
        <v>2</v>
      </c>
      <c r="P88" s="201">
        <v>2</v>
      </c>
      <c r="Q88" s="202">
        <v>6</v>
      </c>
      <c r="R88" s="203">
        <v>169350</v>
      </c>
      <c r="S88" s="203">
        <v>10440</v>
      </c>
      <c r="T88" s="203">
        <v>0</v>
      </c>
      <c r="U88" s="204">
        <v>179790</v>
      </c>
      <c r="V88" s="212"/>
    </row>
    <row r="89" spans="1:22" s="206" customFormat="1" ht="25.5" customHeight="1" x14ac:dyDescent="0.15">
      <c r="A89" s="207" t="s">
        <v>764</v>
      </c>
      <c r="B89" s="208" t="s">
        <v>765</v>
      </c>
      <c r="C89" s="209" t="s">
        <v>710</v>
      </c>
      <c r="D89" s="210" t="s">
        <v>15</v>
      </c>
      <c r="E89" s="211" t="s">
        <v>766</v>
      </c>
      <c r="F89" s="230" t="s">
        <v>4413</v>
      </c>
      <c r="G89" s="194" t="s">
        <v>767</v>
      </c>
      <c r="H89" s="195">
        <f t="shared" si="1"/>
        <v>2</v>
      </c>
      <c r="I89" s="196">
        <v>45103</v>
      </c>
      <c r="J89" s="197">
        <v>45104</v>
      </c>
      <c r="K89" s="197"/>
      <c r="L89" s="198" t="s">
        <v>474</v>
      </c>
      <c r="M89" s="199" t="s">
        <v>480</v>
      </c>
      <c r="N89" s="200">
        <v>4</v>
      </c>
      <c r="O89" s="201">
        <v>4</v>
      </c>
      <c r="P89" s="201">
        <v>0</v>
      </c>
      <c r="Q89" s="202">
        <v>8</v>
      </c>
      <c r="R89" s="203">
        <v>201700</v>
      </c>
      <c r="S89" s="203">
        <v>239180</v>
      </c>
      <c r="T89" s="203">
        <v>0</v>
      </c>
      <c r="U89" s="204">
        <v>440880</v>
      </c>
      <c r="V89" s="212"/>
    </row>
    <row r="90" spans="1:22" s="206" customFormat="1" ht="25.5" customHeight="1" x14ac:dyDescent="0.15">
      <c r="A90" s="207" t="s">
        <v>768</v>
      </c>
      <c r="B90" s="208" t="s">
        <v>769</v>
      </c>
      <c r="C90" s="209" t="s">
        <v>710</v>
      </c>
      <c r="D90" s="210" t="s">
        <v>15</v>
      </c>
      <c r="E90" s="211" t="s">
        <v>770</v>
      </c>
      <c r="F90" s="230" t="s">
        <v>4414</v>
      </c>
      <c r="G90" s="194" t="s">
        <v>771</v>
      </c>
      <c r="H90" s="195">
        <f t="shared" si="1"/>
        <v>3</v>
      </c>
      <c r="I90" s="196">
        <v>45084</v>
      </c>
      <c r="J90" s="197">
        <v>45112</v>
      </c>
      <c r="K90" s="197">
        <v>45304</v>
      </c>
      <c r="L90" s="198" t="s">
        <v>722</v>
      </c>
      <c r="M90" s="199" t="s">
        <v>723</v>
      </c>
      <c r="N90" s="200">
        <v>1</v>
      </c>
      <c r="O90" s="201">
        <v>1</v>
      </c>
      <c r="P90" s="201">
        <v>1</v>
      </c>
      <c r="Q90" s="202">
        <v>3</v>
      </c>
      <c r="R90" s="203">
        <v>153750</v>
      </c>
      <c r="S90" s="203">
        <v>146040</v>
      </c>
      <c r="T90" s="203">
        <v>49930</v>
      </c>
      <c r="U90" s="204">
        <v>349720</v>
      </c>
      <c r="V90" s="212"/>
    </row>
    <row r="91" spans="1:22" s="206" customFormat="1" ht="25.5" customHeight="1" x14ac:dyDescent="0.15">
      <c r="A91" s="207" t="s">
        <v>772</v>
      </c>
      <c r="B91" s="208" t="s">
        <v>773</v>
      </c>
      <c r="C91" s="209" t="s">
        <v>710</v>
      </c>
      <c r="D91" s="210" t="s">
        <v>15</v>
      </c>
      <c r="E91" s="211" t="s">
        <v>774</v>
      </c>
      <c r="F91" s="230" t="s">
        <v>4415</v>
      </c>
      <c r="G91" s="194" t="s">
        <v>775</v>
      </c>
      <c r="H91" s="195">
        <f t="shared" si="1"/>
        <v>1</v>
      </c>
      <c r="I91" s="196">
        <v>45231</v>
      </c>
      <c r="J91" s="197"/>
      <c r="K91" s="197"/>
      <c r="L91" s="198" t="s">
        <v>257</v>
      </c>
      <c r="M91" s="199" t="s">
        <v>486</v>
      </c>
      <c r="N91" s="200">
        <v>5</v>
      </c>
      <c r="O91" s="201">
        <v>0</v>
      </c>
      <c r="P91" s="201">
        <v>0</v>
      </c>
      <c r="Q91" s="202">
        <v>5</v>
      </c>
      <c r="R91" s="203">
        <v>126850</v>
      </c>
      <c r="S91" s="203">
        <v>350530</v>
      </c>
      <c r="T91" s="203">
        <v>0</v>
      </c>
      <c r="U91" s="204">
        <v>477380</v>
      </c>
      <c r="V91" s="212" t="s">
        <v>776</v>
      </c>
    </row>
    <row r="92" spans="1:22" s="206" customFormat="1" ht="25.5" customHeight="1" x14ac:dyDescent="0.15">
      <c r="A92" s="207" t="s">
        <v>777</v>
      </c>
      <c r="B92" s="208" t="s">
        <v>778</v>
      </c>
      <c r="C92" s="209" t="s">
        <v>710</v>
      </c>
      <c r="D92" s="210" t="s">
        <v>15</v>
      </c>
      <c r="E92" s="211" t="s">
        <v>779</v>
      </c>
      <c r="F92" s="230" t="s">
        <v>4416</v>
      </c>
      <c r="G92" s="194" t="s">
        <v>775</v>
      </c>
      <c r="H92" s="195">
        <f t="shared" si="1"/>
        <v>1</v>
      </c>
      <c r="I92" s="196">
        <v>45232</v>
      </c>
      <c r="J92" s="197"/>
      <c r="K92" s="197"/>
      <c r="L92" s="198" t="s">
        <v>257</v>
      </c>
      <c r="M92" s="199" t="s">
        <v>486</v>
      </c>
      <c r="N92" s="200">
        <v>5</v>
      </c>
      <c r="O92" s="201">
        <v>0</v>
      </c>
      <c r="P92" s="201">
        <v>0</v>
      </c>
      <c r="Q92" s="202">
        <v>5</v>
      </c>
      <c r="R92" s="203">
        <v>126850</v>
      </c>
      <c r="S92" s="203">
        <v>0</v>
      </c>
      <c r="T92" s="203">
        <v>0</v>
      </c>
      <c r="U92" s="204">
        <v>126850</v>
      </c>
      <c r="V92" s="212"/>
    </row>
    <row r="93" spans="1:22" s="206" customFormat="1" ht="25.5" customHeight="1" x14ac:dyDescent="0.15">
      <c r="A93" s="207" t="s">
        <v>780</v>
      </c>
      <c r="B93" s="208" t="s">
        <v>781</v>
      </c>
      <c r="C93" s="209" t="s">
        <v>782</v>
      </c>
      <c r="D93" s="210" t="s">
        <v>16</v>
      </c>
      <c r="E93" s="211" t="s">
        <v>783</v>
      </c>
      <c r="F93" s="230" t="s">
        <v>4417</v>
      </c>
      <c r="G93" s="194" t="s">
        <v>784</v>
      </c>
      <c r="H93" s="195">
        <f t="shared" si="1"/>
        <v>1</v>
      </c>
      <c r="I93" s="196">
        <v>45196</v>
      </c>
      <c r="J93" s="197"/>
      <c r="K93" s="197"/>
      <c r="L93" s="198" t="s">
        <v>257</v>
      </c>
      <c r="M93" s="199" t="s">
        <v>486</v>
      </c>
      <c r="N93" s="200">
        <v>4</v>
      </c>
      <c r="O93" s="201">
        <v>0</v>
      </c>
      <c r="P93" s="201">
        <v>0</v>
      </c>
      <c r="Q93" s="202">
        <v>4</v>
      </c>
      <c r="R93" s="203">
        <v>108610</v>
      </c>
      <c r="S93" s="203">
        <v>47160</v>
      </c>
      <c r="T93" s="203">
        <v>13300</v>
      </c>
      <c r="U93" s="204">
        <v>169070</v>
      </c>
      <c r="V93" s="212"/>
    </row>
    <row r="94" spans="1:22" s="206" customFormat="1" ht="25.5" customHeight="1" x14ac:dyDescent="0.15">
      <c r="A94" s="207" t="s">
        <v>785</v>
      </c>
      <c r="B94" s="208" t="s">
        <v>786</v>
      </c>
      <c r="C94" s="209" t="s">
        <v>782</v>
      </c>
      <c r="D94" s="210" t="s">
        <v>16</v>
      </c>
      <c r="E94" s="211" t="s">
        <v>787</v>
      </c>
      <c r="F94" s="230" t="s">
        <v>4418</v>
      </c>
      <c r="G94" s="194" t="s">
        <v>731</v>
      </c>
      <c r="H94" s="195">
        <f t="shared" si="1"/>
        <v>3</v>
      </c>
      <c r="I94" s="196">
        <v>45238</v>
      </c>
      <c r="J94" s="197">
        <v>45239</v>
      </c>
      <c r="K94" s="197">
        <v>45240</v>
      </c>
      <c r="L94" s="198" t="s">
        <v>610</v>
      </c>
      <c r="M94" s="199" t="s">
        <v>732</v>
      </c>
      <c r="N94" s="200">
        <v>5</v>
      </c>
      <c r="O94" s="201">
        <v>5</v>
      </c>
      <c r="P94" s="201">
        <v>5</v>
      </c>
      <c r="Q94" s="202">
        <v>15</v>
      </c>
      <c r="R94" s="203">
        <v>400350</v>
      </c>
      <c r="S94" s="203">
        <v>412740</v>
      </c>
      <c r="T94" s="203">
        <v>0</v>
      </c>
      <c r="U94" s="204">
        <v>813090</v>
      </c>
      <c r="V94" s="212"/>
    </row>
    <row r="95" spans="1:22" s="206" customFormat="1" ht="25.5" customHeight="1" x14ac:dyDescent="0.15">
      <c r="A95" s="207" t="s">
        <v>788</v>
      </c>
      <c r="B95" s="208" t="s">
        <v>789</v>
      </c>
      <c r="C95" s="209" t="s">
        <v>782</v>
      </c>
      <c r="D95" s="210" t="s">
        <v>16</v>
      </c>
      <c r="E95" s="211" t="s">
        <v>790</v>
      </c>
      <c r="F95" s="230" t="s">
        <v>4419</v>
      </c>
      <c r="G95" s="194" t="s">
        <v>791</v>
      </c>
      <c r="H95" s="195">
        <f t="shared" si="1"/>
        <v>1</v>
      </c>
      <c r="I95" s="196">
        <v>45198</v>
      </c>
      <c r="J95" s="197"/>
      <c r="K95" s="197"/>
      <c r="L95" s="198" t="s">
        <v>257</v>
      </c>
      <c r="M95" s="199" t="s">
        <v>437</v>
      </c>
      <c r="N95" s="200">
        <v>5</v>
      </c>
      <c r="O95" s="201">
        <v>0</v>
      </c>
      <c r="P95" s="201">
        <v>0</v>
      </c>
      <c r="Q95" s="202">
        <v>5</v>
      </c>
      <c r="R95" s="203">
        <v>133450</v>
      </c>
      <c r="S95" s="203">
        <v>229840</v>
      </c>
      <c r="T95" s="203">
        <v>50000</v>
      </c>
      <c r="U95" s="204">
        <v>413290</v>
      </c>
      <c r="V95" s="212"/>
    </row>
    <row r="96" spans="1:22" s="206" customFormat="1" ht="25.5" customHeight="1" x14ac:dyDescent="0.15">
      <c r="A96" s="207" t="s">
        <v>792</v>
      </c>
      <c r="B96" s="208" t="s">
        <v>793</v>
      </c>
      <c r="C96" s="209" t="s">
        <v>782</v>
      </c>
      <c r="D96" s="210" t="s">
        <v>16</v>
      </c>
      <c r="E96" s="211" t="s">
        <v>794</v>
      </c>
      <c r="F96" s="230" t="s">
        <v>4420</v>
      </c>
      <c r="G96" s="194" t="s">
        <v>791</v>
      </c>
      <c r="H96" s="195">
        <f t="shared" si="1"/>
        <v>1</v>
      </c>
      <c r="I96" s="196">
        <v>45197</v>
      </c>
      <c r="J96" s="197"/>
      <c r="K96" s="197"/>
      <c r="L96" s="198" t="s">
        <v>257</v>
      </c>
      <c r="M96" s="199" t="s">
        <v>437</v>
      </c>
      <c r="N96" s="200">
        <v>5</v>
      </c>
      <c r="O96" s="201">
        <v>0</v>
      </c>
      <c r="P96" s="201">
        <v>0</v>
      </c>
      <c r="Q96" s="202">
        <v>5</v>
      </c>
      <c r="R96" s="203">
        <v>100850</v>
      </c>
      <c r="S96" s="203">
        <v>246160</v>
      </c>
      <c r="T96" s="203">
        <v>50000</v>
      </c>
      <c r="U96" s="204">
        <v>397010</v>
      </c>
      <c r="V96" s="212"/>
    </row>
    <row r="97" spans="1:22" s="206" customFormat="1" ht="25.5" customHeight="1" x14ac:dyDescent="0.15">
      <c r="A97" s="207" t="s">
        <v>795</v>
      </c>
      <c r="B97" s="208" t="s">
        <v>796</v>
      </c>
      <c r="C97" s="209" t="s">
        <v>782</v>
      </c>
      <c r="D97" s="210" t="s">
        <v>16</v>
      </c>
      <c r="E97" s="211" t="s">
        <v>797</v>
      </c>
      <c r="F97" s="230" t="s">
        <v>4421</v>
      </c>
      <c r="G97" s="194" t="s">
        <v>791</v>
      </c>
      <c r="H97" s="195">
        <f t="shared" si="1"/>
        <v>1</v>
      </c>
      <c r="I97" s="196">
        <v>45197</v>
      </c>
      <c r="J97" s="197"/>
      <c r="K97" s="197"/>
      <c r="L97" s="198" t="s">
        <v>257</v>
      </c>
      <c r="M97" s="199" t="s">
        <v>437</v>
      </c>
      <c r="N97" s="200">
        <v>5</v>
      </c>
      <c r="O97" s="201">
        <v>0</v>
      </c>
      <c r="P97" s="201">
        <v>0</v>
      </c>
      <c r="Q97" s="202">
        <v>5</v>
      </c>
      <c r="R97" s="203">
        <v>100850</v>
      </c>
      <c r="S97" s="203">
        <v>249150</v>
      </c>
      <c r="T97" s="203">
        <v>50000</v>
      </c>
      <c r="U97" s="204">
        <v>400000</v>
      </c>
      <c r="V97" s="212"/>
    </row>
    <row r="98" spans="1:22" s="206" customFormat="1" ht="25.5" customHeight="1" x14ac:dyDescent="0.15">
      <c r="A98" s="207" t="s">
        <v>798</v>
      </c>
      <c r="B98" s="208" t="s">
        <v>799</v>
      </c>
      <c r="C98" s="209" t="s">
        <v>782</v>
      </c>
      <c r="D98" s="210" t="s">
        <v>16</v>
      </c>
      <c r="E98" s="211" t="s">
        <v>800</v>
      </c>
      <c r="F98" s="230" t="s">
        <v>4422</v>
      </c>
      <c r="G98" s="194" t="s">
        <v>672</v>
      </c>
      <c r="H98" s="195">
        <f t="shared" si="1"/>
        <v>1</v>
      </c>
      <c r="I98" s="196">
        <v>45098</v>
      </c>
      <c r="J98" s="197"/>
      <c r="K98" s="197"/>
      <c r="L98" s="198" t="s">
        <v>257</v>
      </c>
      <c r="M98" s="199" t="s">
        <v>486</v>
      </c>
      <c r="N98" s="200">
        <v>5</v>
      </c>
      <c r="O98" s="201">
        <v>0</v>
      </c>
      <c r="P98" s="201">
        <v>0</v>
      </c>
      <c r="Q98" s="202">
        <v>5</v>
      </c>
      <c r="R98" s="203">
        <v>133450</v>
      </c>
      <c r="S98" s="203">
        <v>249700</v>
      </c>
      <c r="T98" s="203">
        <v>0</v>
      </c>
      <c r="U98" s="204">
        <v>383150</v>
      </c>
      <c r="V98" s="212"/>
    </row>
    <row r="99" spans="1:22" s="206" customFormat="1" ht="25.5" customHeight="1" x14ac:dyDescent="0.15">
      <c r="A99" s="207" t="s">
        <v>801</v>
      </c>
      <c r="B99" s="208" t="s">
        <v>802</v>
      </c>
      <c r="C99" s="209" t="s">
        <v>782</v>
      </c>
      <c r="D99" s="210" t="s">
        <v>16</v>
      </c>
      <c r="E99" s="211" t="s">
        <v>803</v>
      </c>
      <c r="F99" s="230" t="s">
        <v>4423</v>
      </c>
      <c r="G99" s="194" t="s">
        <v>672</v>
      </c>
      <c r="H99" s="195">
        <f t="shared" si="1"/>
        <v>1</v>
      </c>
      <c r="I99" s="196">
        <v>45104</v>
      </c>
      <c r="J99" s="197"/>
      <c r="K99" s="197"/>
      <c r="L99" s="198" t="s">
        <v>257</v>
      </c>
      <c r="M99" s="199" t="s">
        <v>486</v>
      </c>
      <c r="N99" s="200">
        <v>5</v>
      </c>
      <c r="O99" s="201">
        <v>0</v>
      </c>
      <c r="P99" s="201">
        <v>0</v>
      </c>
      <c r="Q99" s="202">
        <v>5</v>
      </c>
      <c r="R99" s="203">
        <v>133450</v>
      </c>
      <c r="S99" s="203">
        <v>360180</v>
      </c>
      <c r="T99" s="203">
        <v>0</v>
      </c>
      <c r="U99" s="204">
        <v>493630</v>
      </c>
      <c r="V99" s="205" t="s">
        <v>605</v>
      </c>
    </row>
    <row r="100" spans="1:22" s="206" customFormat="1" ht="25.5" customHeight="1" x14ac:dyDescent="0.15">
      <c r="A100" s="207" t="s">
        <v>804</v>
      </c>
      <c r="B100" s="208" t="s">
        <v>805</v>
      </c>
      <c r="C100" s="209" t="s">
        <v>782</v>
      </c>
      <c r="D100" s="210" t="s">
        <v>16</v>
      </c>
      <c r="E100" s="211" t="s">
        <v>806</v>
      </c>
      <c r="F100" s="230" t="s">
        <v>4424</v>
      </c>
      <c r="G100" s="194" t="s">
        <v>672</v>
      </c>
      <c r="H100" s="195">
        <f t="shared" si="1"/>
        <v>1</v>
      </c>
      <c r="I100" s="196">
        <v>45105</v>
      </c>
      <c r="J100" s="197"/>
      <c r="K100" s="197"/>
      <c r="L100" s="198" t="s">
        <v>257</v>
      </c>
      <c r="M100" s="199" t="s">
        <v>486</v>
      </c>
      <c r="N100" s="200">
        <v>5</v>
      </c>
      <c r="O100" s="201">
        <v>0</v>
      </c>
      <c r="P100" s="201">
        <v>0</v>
      </c>
      <c r="Q100" s="202">
        <v>5</v>
      </c>
      <c r="R100" s="203">
        <v>133450</v>
      </c>
      <c r="S100" s="203">
        <v>0</v>
      </c>
      <c r="T100" s="203">
        <v>0</v>
      </c>
      <c r="U100" s="204">
        <v>133450</v>
      </c>
      <c r="V100" s="212"/>
    </row>
    <row r="101" spans="1:22" s="206" customFormat="1" ht="25.5" customHeight="1" x14ac:dyDescent="0.15">
      <c r="A101" s="207" t="s">
        <v>807</v>
      </c>
      <c r="B101" s="208" t="s">
        <v>808</v>
      </c>
      <c r="C101" s="209" t="s">
        <v>782</v>
      </c>
      <c r="D101" s="210" t="s">
        <v>16</v>
      </c>
      <c r="E101" s="211" t="s">
        <v>809</v>
      </c>
      <c r="F101" s="230" t="s">
        <v>4425</v>
      </c>
      <c r="G101" s="194" t="s">
        <v>810</v>
      </c>
      <c r="H101" s="195">
        <f t="shared" si="1"/>
        <v>1</v>
      </c>
      <c r="I101" s="196">
        <v>45190</v>
      </c>
      <c r="J101" s="197"/>
      <c r="K101" s="197"/>
      <c r="L101" s="198" t="s">
        <v>257</v>
      </c>
      <c r="M101" s="199" t="s">
        <v>486</v>
      </c>
      <c r="N101" s="200">
        <v>5</v>
      </c>
      <c r="O101" s="201">
        <v>0</v>
      </c>
      <c r="P101" s="201">
        <v>0</v>
      </c>
      <c r="Q101" s="202">
        <v>5</v>
      </c>
      <c r="R101" s="203">
        <v>100850</v>
      </c>
      <c r="S101" s="203">
        <v>248720</v>
      </c>
      <c r="T101" s="203">
        <v>0</v>
      </c>
      <c r="U101" s="204">
        <v>349570</v>
      </c>
      <c r="V101" s="212"/>
    </row>
    <row r="102" spans="1:22" s="206" customFormat="1" ht="25.5" customHeight="1" x14ac:dyDescent="0.15">
      <c r="A102" s="207" t="s">
        <v>811</v>
      </c>
      <c r="B102" s="208" t="s">
        <v>812</v>
      </c>
      <c r="C102" s="209" t="s">
        <v>782</v>
      </c>
      <c r="D102" s="210" t="s">
        <v>16</v>
      </c>
      <c r="E102" s="211" t="s">
        <v>813</v>
      </c>
      <c r="F102" s="230" t="s">
        <v>4426</v>
      </c>
      <c r="G102" s="194" t="s">
        <v>810</v>
      </c>
      <c r="H102" s="195">
        <f t="shared" si="1"/>
        <v>1</v>
      </c>
      <c r="I102" s="196">
        <v>45189</v>
      </c>
      <c r="J102" s="197"/>
      <c r="K102" s="197"/>
      <c r="L102" s="198" t="s">
        <v>257</v>
      </c>
      <c r="M102" s="199" t="s">
        <v>486</v>
      </c>
      <c r="N102" s="200">
        <v>5</v>
      </c>
      <c r="O102" s="201">
        <v>0</v>
      </c>
      <c r="P102" s="201">
        <v>0</v>
      </c>
      <c r="Q102" s="202">
        <v>5</v>
      </c>
      <c r="R102" s="203">
        <v>68250</v>
      </c>
      <c r="S102" s="203">
        <v>0</v>
      </c>
      <c r="T102" s="203">
        <v>0</v>
      </c>
      <c r="U102" s="204">
        <v>68250</v>
      </c>
      <c r="V102" s="212"/>
    </row>
    <row r="103" spans="1:22" s="206" customFormat="1" ht="25.5" customHeight="1" x14ac:dyDescent="0.15">
      <c r="A103" s="207" t="s">
        <v>814</v>
      </c>
      <c r="B103" s="208" t="s">
        <v>815</v>
      </c>
      <c r="C103" s="209" t="s">
        <v>782</v>
      </c>
      <c r="D103" s="210" t="s">
        <v>16</v>
      </c>
      <c r="E103" s="211" t="s">
        <v>816</v>
      </c>
      <c r="F103" s="230" t="s">
        <v>4427</v>
      </c>
      <c r="G103" s="194" t="s">
        <v>672</v>
      </c>
      <c r="H103" s="195">
        <f t="shared" si="1"/>
        <v>1</v>
      </c>
      <c r="I103" s="196">
        <v>45219</v>
      </c>
      <c r="J103" s="197"/>
      <c r="K103" s="197"/>
      <c r="L103" s="198" t="s">
        <v>257</v>
      </c>
      <c r="M103" s="199" t="s">
        <v>486</v>
      </c>
      <c r="N103" s="200">
        <v>5</v>
      </c>
      <c r="O103" s="201">
        <v>0</v>
      </c>
      <c r="P103" s="201">
        <v>0</v>
      </c>
      <c r="Q103" s="202">
        <v>5</v>
      </c>
      <c r="R103" s="203">
        <v>133450</v>
      </c>
      <c r="S103" s="203">
        <v>246330</v>
      </c>
      <c r="T103" s="203">
        <v>0</v>
      </c>
      <c r="U103" s="204">
        <v>379780</v>
      </c>
      <c r="V103" s="212"/>
    </row>
    <row r="104" spans="1:22" s="206" customFormat="1" ht="25.5" customHeight="1" x14ac:dyDescent="0.15">
      <c r="A104" s="207" t="s">
        <v>817</v>
      </c>
      <c r="B104" s="208" t="s">
        <v>818</v>
      </c>
      <c r="C104" s="209" t="s">
        <v>782</v>
      </c>
      <c r="D104" s="210" t="s">
        <v>16</v>
      </c>
      <c r="E104" s="211" t="s">
        <v>819</v>
      </c>
      <c r="F104" s="230" t="s">
        <v>4428</v>
      </c>
      <c r="G104" s="194" t="s">
        <v>672</v>
      </c>
      <c r="H104" s="195">
        <f t="shared" si="1"/>
        <v>1</v>
      </c>
      <c r="I104" s="196">
        <v>45247</v>
      </c>
      <c r="J104" s="197"/>
      <c r="K104" s="197"/>
      <c r="L104" s="198" t="s">
        <v>257</v>
      </c>
      <c r="M104" s="199" t="s">
        <v>486</v>
      </c>
      <c r="N104" s="200">
        <v>5</v>
      </c>
      <c r="O104" s="201">
        <v>0</v>
      </c>
      <c r="P104" s="201">
        <v>0</v>
      </c>
      <c r="Q104" s="202">
        <v>5</v>
      </c>
      <c r="R104" s="203">
        <v>133450</v>
      </c>
      <c r="S104" s="203">
        <v>243560</v>
      </c>
      <c r="T104" s="203">
        <v>0</v>
      </c>
      <c r="U104" s="204">
        <v>377010</v>
      </c>
      <c r="V104" s="212"/>
    </row>
    <row r="105" spans="1:22" s="206" customFormat="1" ht="25.5" customHeight="1" x14ac:dyDescent="0.15">
      <c r="A105" s="207" t="s">
        <v>820</v>
      </c>
      <c r="B105" s="208" t="s">
        <v>821</v>
      </c>
      <c r="C105" s="209" t="s">
        <v>782</v>
      </c>
      <c r="D105" s="210" t="s">
        <v>16</v>
      </c>
      <c r="E105" s="211" t="s">
        <v>822</v>
      </c>
      <c r="F105" s="230" t="s">
        <v>4429</v>
      </c>
      <c r="G105" s="194" t="s">
        <v>823</v>
      </c>
      <c r="H105" s="195">
        <f t="shared" si="1"/>
        <v>2</v>
      </c>
      <c r="I105" s="196">
        <v>45175</v>
      </c>
      <c r="J105" s="197">
        <v>45183</v>
      </c>
      <c r="K105" s="197"/>
      <c r="L105" s="198" t="s">
        <v>474</v>
      </c>
      <c r="M105" s="199" t="s">
        <v>537</v>
      </c>
      <c r="N105" s="200">
        <v>5</v>
      </c>
      <c r="O105" s="201">
        <v>5</v>
      </c>
      <c r="P105" s="201">
        <v>0</v>
      </c>
      <c r="Q105" s="202">
        <v>10</v>
      </c>
      <c r="R105" s="203">
        <v>196100</v>
      </c>
      <c r="S105" s="203">
        <v>465044</v>
      </c>
      <c r="T105" s="203">
        <v>0</v>
      </c>
      <c r="U105" s="204">
        <v>661144</v>
      </c>
      <c r="V105" s="212"/>
    </row>
    <row r="106" spans="1:22" s="206" customFormat="1" ht="25.5" customHeight="1" x14ac:dyDescent="0.15">
      <c r="A106" s="207" t="s">
        <v>824</v>
      </c>
      <c r="B106" s="208" t="s">
        <v>825</v>
      </c>
      <c r="C106" s="209" t="s">
        <v>782</v>
      </c>
      <c r="D106" s="210" t="s">
        <v>16</v>
      </c>
      <c r="E106" s="211" t="s">
        <v>826</v>
      </c>
      <c r="F106" s="230" t="s">
        <v>4430</v>
      </c>
      <c r="G106" s="194" t="s">
        <v>823</v>
      </c>
      <c r="H106" s="195">
        <f t="shared" si="1"/>
        <v>2</v>
      </c>
      <c r="I106" s="196">
        <v>45189</v>
      </c>
      <c r="J106" s="197">
        <v>45190</v>
      </c>
      <c r="K106" s="197"/>
      <c r="L106" s="198" t="s">
        <v>474</v>
      </c>
      <c r="M106" s="199" t="s">
        <v>537</v>
      </c>
      <c r="N106" s="200">
        <v>4</v>
      </c>
      <c r="O106" s="201">
        <v>4</v>
      </c>
      <c r="P106" s="201">
        <v>0</v>
      </c>
      <c r="Q106" s="202">
        <v>8</v>
      </c>
      <c r="R106" s="203">
        <v>196100</v>
      </c>
      <c r="S106" s="203">
        <v>287022</v>
      </c>
      <c r="T106" s="203">
        <v>0</v>
      </c>
      <c r="U106" s="204">
        <v>483122</v>
      </c>
      <c r="V106" s="212"/>
    </row>
    <row r="107" spans="1:22" s="206" customFormat="1" ht="25.5" customHeight="1" x14ac:dyDescent="0.15">
      <c r="A107" s="207" t="s">
        <v>827</v>
      </c>
      <c r="B107" s="208" t="s">
        <v>828</v>
      </c>
      <c r="C107" s="209" t="s">
        <v>782</v>
      </c>
      <c r="D107" s="210" t="s">
        <v>16</v>
      </c>
      <c r="E107" s="211" t="s">
        <v>829</v>
      </c>
      <c r="F107" s="230" t="s">
        <v>4431</v>
      </c>
      <c r="G107" s="194" t="s">
        <v>830</v>
      </c>
      <c r="H107" s="195">
        <f t="shared" si="1"/>
        <v>3</v>
      </c>
      <c r="I107" s="196">
        <v>45100</v>
      </c>
      <c r="J107" s="197">
        <v>45170</v>
      </c>
      <c r="K107" s="197">
        <v>45219</v>
      </c>
      <c r="L107" s="198" t="s">
        <v>257</v>
      </c>
      <c r="M107" s="199" t="s">
        <v>521</v>
      </c>
      <c r="N107" s="200">
        <v>0</v>
      </c>
      <c r="O107" s="201">
        <v>0</v>
      </c>
      <c r="P107" s="201">
        <v>0</v>
      </c>
      <c r="Q107" s="202">
        <v>0</v>
      </c>
      <c r="R107" s="203">
        <v>106950</v>
      </c>
      <c r="S107" s="203">
        <v>143580</v>
      </c>
      <c r="T107" s="203">
        <v>0</v>
      </c>
      <c r="U107" s="204">
        <v>250530</v>
      </c>
      <c r="V107" s="212"/>
    </row>
    <row r="108" spans="1:22" s="206" customFormat="1" ht="25.5" customHeight="1" x14ac:dyDescent="0.15">
      <c r="A108" s="207" t="s">
        <v>831</v>
      </c>
      <c r="B108" s="208" t="s">
        <v>832</v>
      </c>
      <c r="C108" s="209" t="s">
        <v>833</v>
      </c>
      <c r="D108" s="210" t="s">
        <v>17</v>
      </c>
      <c r="E108" s="211" t="s">
        <v>834</v>
      </c>
      <c r="F108" s="230" t="s">
        <v>4432</v>
      </c>
      <c r="G108" s="194" t="s">
        <v>835</v>
      </c>
      <c r="H108" s="195">
        <f t="shared" si="1"/>
        <v>1</v>
      </c>
      <c r="I108" s="196">
        <v>45174</v>
      </c>
      <c r="J108" s="197"/>
      <c r="K108" s="197"/>
      <c r="L108" s="198" t="s">
        <v>836</v>
      </c>
      <c r="M108" s="199" t="s">
        <v>837</v>
      </c>
      <c r="N108" s="200">
        <v>0</v>
      </c>
      <c r="O108" s="201">
        <v>0</v>
      </c>
      <c r="P108" s="201">
        <v>0</v>
      </c>
      <c r="Q108" s="202">
        <v>0</v>
      </c>
      <c r="R108" s="203">
        <v>35650</v>
      </c>
      <c r="S108" s="203">
        <v>3108</v>
      </c>
      <c r="T108" s="203">
        <v>0</v>
      </c>
      <c r="U108" s="204">
        <v>38758</v>
      </c>
      <c r="V108" s="212"/>
    </row>
    <row r="109" spans="1:22" s="206" customFormat="1" ht="25.5" customHeight="1" x14ac:dyDescent="0.15">
      <c r="A109" s="207" t="s">
        <v>838</v>
      </c>
      <c r="B109" s="208" t="s">
        <v>839</v>
      </c>
      <c r="C109" s="209" t="s">
        <v>833</v>
      </c>
      <c r="D109" s="210" t="s">
        <v>17</v>
      </c>
      <c r="E109" s="211" t="s">
        <v>840</v>
      </c>
      <c r="F109" s="230" t="s">
        <v>4433</v>
      </c>
      <c r="G109" s="194" t="s">
        <v>841</v>
      </c>
      <c r="H109" s="195">
        <f t="shared" si="1"/>
        <v>3</v>
      </c>
      <c r="I109" s="196">
        <v>45083</v>
      </c>
      <c r="J109" s="197">
        <v>45090</v>
      </c>
      <c r="K109" s="197">
        <v>45097</v>
      </c>
      <c r="L109" s="198" t="s">
        <v>610</v>
      </c>
      <c r="M109" s="199" t="s">
        <v>732</v>
      </c>
      <c r="N109" s="200">
        <v>5</v>
      </c>
      <c r="O109" s="201">
        <v>5</v>
      </c>
      <c r="P109" s="201">
        <v>5</v>
      </c>
      <c r="Q109" s="202">
        <v>15</v>
      </c>
      <c r="R109" s="203">
        <v>400350</v>
      </c>
      <c r="S109" s="203">
        <v>161658</v>
      </c>
      <c r="T109" s="203">
        <v>50000</v>
      </c>
      <c r="U109" s="204">
        <v>612008</v>
      </c>
      <c r="V109" s="212"/>
    </row>
    <row r="110" spans="1:22" s="206" customFormat="1" ht="25.5" customHeight="1" x14ac:dyDescent="0.15">
      <c r="A110" s="207" t="s">
        <v>842</v>
      </c>
      <c r="B110" s="208" t="s">
        <v>843</v>
      </c>
      <c r="C110" s="209" t="s">
        <v>833</v>
      </c>
      <c r="D110" s="210" t="s">
        <v>17</v>
      </c>
      <c r="E110" s="211" t="s">
        <v>844</v>
      </c>
      <c r="F110" s="230" t="s">
        <v>4434</v>
      </c>
      <c r="G110" s="194" t="s">
        <v>841</v>
      </c>
      <c r="H110" s="195">
        <f t="shared" si="1"/>
        <v>3</v>
      </c>
      <c r="I110" s="196">
        <v>45085</v>
      </c>
      <c r="J110" s="197">
        <v>45092</v>
      </c>
      <c r="K110" s="197">
        <v>45099</v>
      </c>
      <c r="L110" s="198" t="s">
        <v>610</v>
      </c>
      <c r="M110" s="199" t="s">
        <v>732</v>
      </c>
      <c r="N110" s="200">
        <v>5</v>
      </c>
      <c r="O110" s="201">
        <v>5</v>
      </c>
      <c r="P110" s="201">
        <v>5</v>
      </c>
      <c r="Q110" s="202">
        <v>15</v>
      </c>
      <c r="R110" s="203">
        <v>400350</v>
      </c>
      <c r="S110" s="203">
        <v>164322</v>
      </c>
      <c r="T110" s="203">
        <v>50000</v>
      </c>
      <c r="U110" s="204">
        <v>614672</v>
      </c>
      <c r="V110" s="212"/>
    </row>
    <row r="111" spans="1:22" s="206" customFormat="1" ht="25.5" customHeight="1" x14ac:dyDescent="0.15">
      <c r="A111" s="207" t="s">
        <v>845</v>
      </c>
      <c r="B111" s="208" t="s">
        <v>846</v>
      </c>
      <c r="C111" s="209" t="s">
        <v>833</v>
      </c>
      <c r="D111" s="210" t="s">
        <v>17</v>
      </c>
      <c r="E111" s="211" t="s">
        <v>847</v>
      </c>
      <c r="F111" s="230" t="s">
        <v>4435</v>
      </c>
      <c r="G111" s="194" t="s">
        <v>841</v>
      </c>
      <c r="H111" s="195">
        <f t="shared" si="1"/>
        <v>3</v>
      </c>
      <c r="I111" s="196">
        <v>45111</v>
      </c>
      <c r="J111" s="197">
        <v>45118</v>
      </c>
      <c r="K111" s="197">
        <v>45125</v>
      </c>
      <c r="L111" s="198" t="s">
        <v>610</v>
      </c>
      <c r="M111" s="199" t="s">
        <v>732</v>
      </c>
      <c r="N111" s="200">
        <v>5</v>
      </c>
      <c r="O111" s="201">
        <v>5</v>
      </c>
      <c r="P111" s="201">
        <v>5</v>
      </c>
      <c r="Q111" s="202">
        <v>15</v>
      </c>
      <c r="R111" s="203">
        <v>400350</v>
      </c>
      <c r="S111" s="203">
        <v>159660</v>
      </c>
      <c r="T111" s="203">
        <v>50000</v>
      </c>
      <c r="U111" s="204">
        <v>610010</v>
      </c>
      <c r="V111" s="212"/>
    </row>
    <row r="112" spans="1:22" s="206" customFormat="1" ht="25.5" customHeight="1" x14ac:dyDescent="0.15">
      <c r="A112" s="207" t="s">
        <v>848</v>
      </c>
      <c r="B112" s="208" t="s">
        <v>849</v>
      </c>
      <c r="C112" s="209" t="s">
        <v>833</v>
      </c>
      <c r="D112" s="210" t="s">
        <v>17</v>
      </c>
      <c r="E112" s="211" t="s">
        <v>850</v>
      </c>
      <c r="F112" s="230" t="s">
        <v>4436</v>
      </c>
      <c r="G112" s="194" t="s">
        <v>841</v>
      </c>
      <c r="H112" s="195">
        <f t="shared" si="1"/>
        <v>3</v>
      </c>
      <c r="I112" s="196">
        <v>45215</v>
      </c>
      <c r="J112" s="197">
        <v>45222</v>
      </c>
      <c r="K112" s="197">
        <v>45229</v>
      </c>
      <c r="L112" s="198" t="s">
        <v>610</v>
      </c>
      <c r="M112" s="199" t="s">
        <v>732</v>
      </c>
      <c r="N112" s="200">
        <v>5</v>
      </c>
      <c r="O112" s="201">
        <v>5</v>
      </c>
      <c r="P112" s="201">
        <v>5</v>
      </c>
      <c r="Q112" s="202">
        <v>15</v>
      </c>
      <c r="R112" s="203">
        <v>400350</v>
      </c>
      <c r="S112" s="203">
        <v>109044</v>
      </c>
      <c r="T112" s="203">
        <v>50000</v>
      </c>
      <c r="U112" s="204">
        <v>559394</v>
      </c>
      <c r="V112" s="212"/>
    </row>
    <row r="113" spans="1:22" s="206" customFormat="1" ht="25.5" customHeight="1" x14ac:dyDescent="0.15">
      <c r="A113" s="207" t="s">
        <v>851</v>
      </c>
      <c r="B113" s="208" t="s">
        <v>852</v>
      </c>
      <c r="C113" s="209" t="s">
        <v>853</v>
      </c>
      <c r="D113" s="210" t="s">
        <v>18</v>
      </c>
      <c r="E113" s="211" t="s">
        <v>854</v>
      </c>
      <c r="F113" s="230" t="s">
        <v>4437</v>
      </c>
      <c r="G113" s="194" t="s">
        <v>855</v>
      </c>
      <c r="H113" s="195">
        <f t="shared" si="1"/>
        <v>3</v>
      </c>
      <c r="I113" s="196">
        <v>45111</v>
      </c>
      <c r="J113" s="197">
        <v>45112</v>
      </c>
      <c r="K113" s="197">
        <v>45113</v>
      </c>
      <c r="L113" s="198" t="s">
        <v>257</v>
      </c>
      <c r="M113" s="199" t="s">
        <v>437</v>
      </c>
      <c r="N113" s="200">
        <v>0</v>
      </c>
      <c r="O113" s="201">
        <v>0</v>
      </c>
      <c r="P113" s="201">
        <v>0</v>
      </c>
      <c r="Q113" s="202">
        <v>0</v>
      </c>
      <c r="R113" s="203">
        <v>106950</v>
      </c>
      <c r="S113" s="203">
        <v>64780</v>
      </c>
      <c r="T113" s="203">
        <v>0</v>
      </c>
      <c r="U113" s="204">
        <v>171730</v>
      </c>
      <c r="V113" s="212"/>
    </row>
    <row r="114" spans="1:22" s="206" customFormat="1" ht="25.5" customHeight="1" x14ac:dyDescent="0.15">
      <c r="A114" s="207" t="s">
        <v>856</v>
      </c>
      <c r="B114" s="208" t="s">
        <v>857</v>
      </c>
      <c r="C114" s="209" t="s">
        <v>853</v>
      </c>
      <c r="D114" s="210" t="s">
        <v>18</v>
      </c>
      <c r="E114" s="211" t="s">
        <v>858</v>
      </c>
      <c r="F114" s="230" t="s">
        <v>4438</v>
      </c>
      <c r="G114" s="194" t="s">
        <v>859</v>
      </c>
      <c r="H114" s="195">
        <f t="shared" si="1"/>
        <v>3</v>
      </c>
      <c r="I114" s="196">
        <v>45082</v>
      </c>
      <c r="J114" s="197">
        <v>45103</v>
      </c>
      <c r="K114" s="197">
        <v>45229</v>
      </c>
      <c r="L114" s="198" t="s">
        <v>257</v>
      </c>
      <c r="M114" s="199" t="s">
        <v>521</v>
      </c>
      <c r="N114" s="200">
        <v>5</v>
      </c>
      <c r="O114" s="201">
        <v>5</v>
      </c>
      <c r="P114" s="201">
        <v>5</v>
      </c>
      <c r="Q114" s="202">
        <v>15</v>
      </c>
      <c r="R114" s="203">
        <v>400350</v>
      </c>
      <c r="S114" s="203">
        <v>422410</v>
      </c>
      <c r="T114" s="203">
        <v>50000</v>
      </c>
      <c r="U114" s="204">
        <v>872760</v>
      </c>
      <c r="V114" s="212"/>
    </row>
    <row r="115" spans="1:22" s="206" customFormat="1" ht="25.5" customHeight="1" x14ac:dyDescent="0.15">
      <c r="A115" s="207" t="s">
        <v>860</v>
      </c>
      <c r="B115" s="208" t="s">
        <v>861</v>
      </c>
      <c r="C115" s="209" t="s">
        <v>853</v>
      </c>
      <c r="D115" s="210" t="s">
        <v>18</v>
      </c>
      <c r="E115" s="211" t="s">
        <v>862</v>
      </c>
      <c r="F115" s="230" t="s">
        <v>4439</v>
      </c>
      <c r="G115" s="194" t="s">
        <v>859</v>
      </c>
      <c r="H115" s="195">
        <f t="shared" si="1"/>
        <v>3</v>
      </c>
      <c r="I115" s="196">
        <v>45085</v>
      </c>
      <c r="J115" s="197">
        <v>45183</v>
      </c>
      <c r="K115" s="197">
        <v>45232</v>
      </c>
      <c r="L115" s="198" t="s">
        <v>257</v>
      </c>
      <c r="M115" s="199" t="s">
        <v>521</v>
      </c>
      <c r="N115" s="200">
        <v>5</v>
      </c>
      <c r="O115" s="201">
        <v>5</v>
      </c>
      <c r="P115" s="201">
        <v>5</v>
      </c>
      <c r="Q115" s="202">
        <v>15</v>
      </c>
      <c r="R115" s="203">
        <v>400350</v>
      </c>
      <c r="S115" s="203">
        <v>370856</v>
      </c>
      <c r="T115" s="203">
        <v>50000</v>
      </c>
      <c r="U115" s="204">
        <v>821206</v>
      </c>
      <c r="V115" s="212"/>
    </row>
    <row r="116" spans="1:22" s="206" customFormat="1" ht="25.5" customHeight="1" x14ac:dyDescent="0.15">
      <c r="A116" s="207" t="s">
        <v>863</v>
      </c>
      <c r="B116" s="208" t="s">
        <v>864</v>
      </c>
      <c r="C116" s="209" t="s">
        <v>853</v>
      </c>
      <c r="D116" s="210" t="s">
        <v>18</v>
      </c>
      <c r="E116" s="211" t="s">
        <v>865</v>
      </c>
      <c r="F116" s="230" t="s">
        <v>4440</v>
      </c>
      <c r="G116" s="194" t="s">
        <v>859</v>
      </c>
      <c r="H116" s="195">
        <f t="shared" si="1"/>
        <v>3</v>
      </c>
      <c r="I116" s="196">
        <v>45086</v>
      </c>
      <c r="J116" s="197" t="s">
        <v>866</v>
      </c>
      <c r="K116" s="197">
        <v>45177</v>
      </c>
      <c r="L116" s="198" t="s">
        <v>257</v>
      </c>
      <c r="M116" s="199" t="s">
        <v>521</v>
      </c>
      <c r="N116" s="200">
        <v>5</v>
      </c>
      <c r="O116" s="201">
        <v>5</v>
      </c>
      <c r="P116" s="201">
        <v>5</v>
      </c>
      <c r="Q116" s="202">
        <v>15</v>
      </c>
      <c r="R116" s="203">
        <v>400350</v>
      </c>
      <c r="S116" s="203">
        <v>442415</v>
      </c>
      <c r="T116" s="203">
        <v>50000</v>
      </c>
      <c r="U116" s="204">
        <v>892765</v>
      </c>
      <c r="V116" s="212"/>
    </row>
    <row r="117" spans="1:22" s="206" customFormat="1" ht="25.5" customHeight="1" x14ac:dyDescent="0.15">
      <c r="A117" s="207" t="s">
        <v>867</v>
      </c>
      <c r="B117" s="208" t="s">
        <v>868</v>
      </c>
      <c r="C117" s="209" t="s">
        <v>853</v>
      </c>
      <c r="D117" s="210" t="s">
        <v>18</v>
      </c>
      <c r="E117" s="211" t="s">
        <v>869</v>
      </c>
      <c r="F117" s="230" t="s">
        <v>4441</v>
      </c>
      <c r="G117" s="194" t="s">
        <v>859</v>
      </c>
      <c r="H117" s="195">
        <f t="shared" si="1"/>
        <v>3</v>
      </c>
      <c r="I117" s="196">
        <v>45096</v>
      </c>
      <c r="J117" s="197">
        <v>45097</v>
      </c>
      <c r="K117" s="197">
        <v>45120</v>
      </c>
      <c r="L117" s="198" t="s">
        <v>257</v>
      </c>
      <c r="M117" s="199" t="s">
        <v>431</v>
      </c>
      <c r="N117" s="200">
        <v>5</v>
      </c>
      <c r="O117" s="201">
        <v>5</v>
      </c>
      <c r="P117" s="201">
        <v>5</v>
      </c>
      <c r="Q117" s="202">
        <v>15</v>
      </c>
      <c r="R117" s="203">
        <v>400350</v>
      </c>
      <c r="S117" s="203">
        <v>415324</v>
      </c>
      <c r="T117" s="203">
        <v>50000</v>
      </c>
      <c r="U117" s="204">
        <v>865674</v>
      </c>
      <c r="V117" s="212"/>
    </row>
    <row r="118" spans="1:22" s="206" customFormat="1" ht="25.5" customHeight="1" x14ac:dyDescent="0.15">
      <c r="A118" s="207" t="s">
        <v>870</v>
      </c>
      <c r="B118" s="208" t="s">
        <v>871</v>
      </c>
      <c r="C118" s="209" t="s">
        <v>853</v>
      </c>
      <c r="D118" s="210" t="s">
        <v>18</v>
      </c>
      <c r="E118" s="211" t="s">
        <v>872</v>
      </c>
      <c r="F118" s="230" t="s">
        <v>4442</v>
      </c>
      <c r="G118" s="194" t="s">
        <v>859</v>
      </c>
      <c r="H118" s="195">
        <f t="shared" si="1"/>
        <v>1</v>
      </c>
      <c r="I118" s="196">
        <v>45099</v>
      </c>
      <c r="J118" s="197"/>
      <c r="K118" s="197"/>
      <c r="L118" s="198" t="s">
        <v>257</v>
      </c>
      <c r="M118" s="199" t="s">
        <v>431</v>
      </c>
      <c r="N118" s="200">
        <v>5</v>
      </c>
      <c r="O118" s="201">
        <v>0</v>
      </c>
      <c r="P118" s="201">
        <v>0</v>
      </c>
      <c r="Q118" s="202">
        <v>5</v>
      </c>
      <c r="R118" s="203">
        <v>133450</v>
      </c>
      <c r="S118" s="203">
        <v>174610</v>
      </c>
      <c r="T118" s="203">
        <v>50000</v>
      </c>
      <c r="U118" s="204">
        <v>358060</v>
      </c>
      <c r="V118" s="212"/>
    </row>
    <row r="119" spans="1:22" s="206" customFormat="1" ht="25.5" customHeight="1" x14ac:dyDescent="0.15">
      <c r="A119" s="207" t="s">
        <v>873</v>
      </c>
      <c r="B119" s="208" t="s">
        <v>874</v>
      </c>
      <c r="C119" s="209" t="s">
        <v>853</v>
      </c>
      <c r="D119" s="210" t="s">
        <v>18</v>
      </c>
      <c r="E119" s="211" t="s">
        <v>875</v>
      </c>
      <c r="F119" s="230" t="s">
        <v>4443</v>
      </c>
      <c r="G119" s="194" t="s">
        <v>859</v>
      </c>
      <c r="H119" s="195">
        <f t="shared" si="1"/>
        <v>3</v>
      </c>
      <c r="I119" s="196">
        <v>45100</v>
      </c>
      <c r="J119" s="197">
        <v>45170</v>
      </c>
      <c r="K119" s="197">
        <v>45191</v>
      </c>
      <c r="L119" s="198" t="s">
        <v>257</v>
      </c>
      <c r="M119" s="199" t="s">
        <v>431</v>
      </c>
      <c r="N119" s="200">
        <v>5</v>
      </c>
      <c r="O119" s="201">
        <v>5</v>
      </c>
      <c r="P119" s="201">
        <v>5</v>
      </c>
      <c r="Q119" s="202">
        <v>15</v>
      </c>
      <c r="R119" s="203">
        <v>400350</v>
      </c>
      <c r="S119" s="203">
        <v>402140</v>
      </c>
      <c r="T119" s="203">
        <v>50000</v>
      </c>
      <c r="U119" s="204">
        <v>852490</v>
      </c>
      <c r="V119" s="212"/>
    </row>
    <row r="120" spans="1:22" s="206" customFormat="1" ht="25.5" customHeight="1" x14ac:dyDescent="0.15">
      <c r="A120" s="207" t="s">
        <v>876</v>
      </c>
      <c r="B120" s="208" t="s">
        <v>877</v>
      </c>
      <c r="C120" s="209" t="s">
        <v>853</v>
      </c>
      <c r="D120" s="210" t="s">
        <v>18</v>
      </c>
      <c r="E120" s="211" t="s">
        <v>878</v>
      </c>
      <c r="F120" s="230" t="s">
        <v>4444</v>
      </c>
      <c r="G120" s="194" t="s">
        <v>859</v>
      </c>
      <c r="H120" s="195">
        <f t="shared" si="1"/>
        <v>3</v>
      </c>
      <c r="I120" s="196">
        <v>45104</v>
      </c>
      <c r="J120" s="197">
        <v>45162</v>
      </c>
      <c r="K120" s="197">
        <v>45163</v>
      </c>
      <c r="L120" s="198" t="s">
        <v>257</v>
      </c>
      <c r="M120" s="199" t="s">
        <v>521</v>
      </c>
      <c r="N120" s="200">
        <v>5</v>
      </c>
      <c r="O120" s="201">
        <v>5</v>
      </c>
      <c r="P120" s="201">
        <v>5</v>
      </c>
      <c r="Q120" s="202">
        <v>15</v>
      </c>
      <c r="R120" s="203">
        <v>400350</v>
      </c>
      <c r="S120" s="203">
        <v>366570</v>
      </c>
      <c r="T120" s="203">
        <v>50000</v>
      </c>
      <c r="U120" s="204">
        <v>816920</v>
      </c>
      <c r="V120" s="212"/>
    </row>
    <row r="121" spans="1:22" s="206" customFormat="1" ht="25.5" customHeight="1" x14ac:dyDescent="0.15">
      <c r="A121" s="207" t="s">
        <v>879</v>
      </c>
      <c r="B121" s="208" t="s">
        <v>880</v>
      </c>
      <c r="C121" s="209" t="s">
        <v>853</v>
      </c>
      <c r="D121" s="210" t="s">
        <v>18</v>
      </c>
      <c r="E121" s="211" t="s">
        <v>881</v>
      </c>
      <c r="F121" s="230" t="s">
        <v>4445</v>
      </c>
      <c r="G121" s="194" t="s">
        <v>859</v>
      </c>
      <c r="H121" s="195">
        <f t="shared" si="1"/>
        <v>3</v>
      </c>
      <c r="I121" s="196">
        <v>45174</v>
      </c>
      <c r="J121" s="197">
        <v>45176</v>
      </c>
      <c r="K121" s="197">
        <v>45226</v>
      </c>
      <c r="L121" s="198" t="s">
        <v>257</v>
      </c>
      <c r="M121" s="199" t="s">
        <v>431</v>
      </c>
      <c r="N121" s="200">
        <v>5</v>
      </c>
      <c r="O121" s="201">
        <v>5</v>
      </c>
      <c r="P121" s="201">
        <v>5</v>
      </c>
      <c r="Q121" s="202">
        <v>15</v>
      </c>
      <c r="R121" s="203">
        <v>380790</v>
      </c>
      <c r="S121" s="203">
        <v>335020</v>
      </c>
      <c r="T121" s="203">
        <v>50000</v>
      </c>
      <c r="U121" s="204">
        <v>765810</v>
      </c>
      <c r="V121" s="212"/>
    </row>
    <row r="122" spans="1:22" s="206" customFormat="1" ht="25.5" customHeight="1" x14ac:dyDescent="0.15">
      <c r="A122" s="207" t="s">
        <v>882</v>
      </c>
      <c r="B122" s="208" t="s">
        <v>883</v>
      </c>
      <c r="C122" s="209" t="s">
        <v>853</v>
      </c>
      <c r="D122" s="210" t="s">
        <v>18</v>
      </c>
      <c r="E122" s="211" t="s">
        <v>884</v>
      </c>
      <c r="F122" s="230" t="s">
        <v>4446</v>
      </c>
      <c r="G122" s="194" t="s">
        <v>859</v>
      </c>
      <c r="H122" s="195">
        <f t="shared" si="1"/>
        <v>3</v>
      </c>
      <c r="I122" s="196">
        <v>45175</v>
      </c>
      <c r="J122" s="197">
        <v>45181</v>
      </c>
      <c r="K122" s="197">
        <v>45182</v>
      </c>
      <c r="L122" s="198" t="s">
        <v>257</v>
      </c>
      <c r="M122" s="199" t="s">
        <v>521</v>
      </c>
      <c r="N122" s="200">
        <v>5</v>
      </c>
      <c r="O122" s="201">
        <v>5</v>
      </c>
      <c r="P122" s="201">
        <v>5</v>
      </c>
      <c r="Q122" s="202">
        <v>15</v>
      </c>
      <c r="R122" s="203">
        <v>400350</v>
      </c>
      <c r="S122" s="203">
        <v>311830</v>
      </c>
      <c r="T122" s="203">
        <v>50000</v>
      </c>
      <c r="U122" s="204">
        <v>762180</v>
      </c>
      <c r="V122" s="212"/>
    </row>
    <row r="123" spans="1:22" s="206" customFormat="1" ht="25.5" customHeight="1" x14ac:dyDescent="0.15">
      <c r="A123" s="207" t="s">
        <v>885</v>
      </c>
      <c r="B123" s="208" t="s">
        <v>886</v>
      </c>
      <c r="C123" s="209" t="s">
        <v>853</v>
      </c>
      <c r="D123" s="210" t="s">
        <v>18</v>
      </c>
      <c r="E123" s="211" t="s">
        <v>887</v>
      </c>
      <c r="F123" s="230" t="s">
        <v>4447</v>
      </c>
      <c r="G123" s="194" t="s">
        <v>859</v>
      </c>
      <c r="H123" s="195">
        <f t="shared" si="1"/>
        <v>2</v>
      </c>
      <c r="I123" s="196">
        <v>45201</v>
      </c>
      <c r="J123" s="197">
        <v>45202</v>
      </c>
      <c r="K123" s="197"/>
      <c r="L123" s="198" t="s">
        <v>257</v>
      </c>
      <c r="M123" s="199" t="s">
        <v>521</v>
      </c>
      <c r="N123" s="200">
        <v>5</v>
      </c>
      <c r="O123" s="201">
        <v>5</v>
      </c>
      <c r="P123" s="201">
        <v>0</v>
      </c>
      <c r="Q123" s="202">
        <v>10</v>
      </c>
      <c r="R123" s="203">
        <v>266900</v>
      </c>
      <c r="S123" s="203">
        <v>233220</v>
      </c>
      <c r="T123" s="203">
        <v>50000</v>
      </c>
      <c r="U123" s="204">
        <v>550120</v>
      </c>
      <c r="V123" s="212"/>
    </row>
    <row r="124" spans="1:22" s="206" customFormat="1" ht="25.5" customHeight="1" x14ac:dyDescent="0.15">
      <c r="A124" s="207" t="s">
        <v>888</v>
      </c>
      <c r="B124" s="208" t="s">
        <v>889</v>
      </c>
      <c r="C124" s="209" t="s">
        <v>853</v>
      </c>
      <c r="D124" s="210" t="s">
        <v>18</v>
      </c>
      <c r="E124" s="211" t="s">
        <v>890</v>
      </c>
      <c r="F124" s="230" t="s">
        <v>4448</v>
      </c>
      <c r="G124" s="194" t="s">
        <v>859</v>
      </c>
      <c r="H124" s="195">
        <f t="shared" si="1"/>
        <v>3</v>
      </c>
      <c r="I124" s="196">
        <v>45216</v>
      </c>
      <c r="J124" s="197">
        <v>45218</v>
      </c>
      <c r="K124" s="197">
        <v>45225</v>
      </c>
      <c r="L124" s="198" t="s">
        <v>257</v>
      </c>
      <c r="M124" s="199" t="s">
        <v>431</v>
      </c>
      <c r="N124" s="200">
        <v>5</v>
      </c>
      <c r="O124" s="201">
        <v>5</v>
      </c>
      <c r="P124" s="201">
        <v>5</v>
      </c>
      <c r="Q124" s="202">
        <v>15</v>
      </c>
      <c r="R124" s="203">
        <v>400350</v>
      </c>
      <c r="S124" s="203">
        <v>446680</v>
      </c>
      <c r="T124" s="203">
        <v>50000</v>
      </c>
      <c r="U124" s="204">
        <v>897030</v>
      </c>
      <c r="V124" s="212"/>
    </row>
    <row r="125" spans="1:22" s="206" customFormat="1" ht="25.5" customHeight="1" x14ac:dyDescent="0.15">
      <c r="A125" s="207" t="s">
        <v>891</v>
      </c>
      <c r="B125" s="208" t="s">
        <v>892</v>
      </c>
      <c r="C125" s="209" t="s">
        <v>853</v>
      </c>
      <c r="D125" s="210" t="s">
        <v>18</v>
      </c>
      <c r="E125" s="211" t="s">
        <v>893</v>
      </c>
      <c r="F125" s="230" t="s">
        <v>4449</v>
      </c>
      <c r="G125" s="194" t="s">
        <v>859</v>
      </c>
      <c r="H125" s="195">
        <f t="shared" si="1"/>
        <v>3</v>
      </c>
      <c r="I125" s="196">
        <v>45259</v>
      </c>
      <c r="J125" s="197">
        <v>45260</v>
      </c>
      <c r="K125" s="197">
        <v>45261</v>
      </c>
      <c r="L125" s="198" t="s">
        <v>257</v>
      </c>
      <c r="M125" s="199" t="s">
        <v>431</v>
      </c>
      <c r="N125" s="200">
        <v>5</v>
      </c>
      <c r="O125" s="201">
        <v>5</v>
      </c>
      <c r="P125" s="201">
        <v>5</v>
      </c>
      <c r="Q125" s="202">
        <v>15</v>
      </c>
      <c r="R125" s="203">
        <v>400350</v>
      </c>
      <c r="S125" s="203">
        <v>350348</v>
      </c>
      <c r="T125" s="203">
        <v>50000</v>
      </c>
      <c r="U125" s="204">
        <v>800698</v>
      </c>
      <c r="V125" s="212"/>
    </row>
    <row r="126" spans="1:22" s="206" customFormat="1" ht="25.5" customHeight="1" x14ac:dyDescent="0.15">
      <c r="A126" s="207" t="s">
        <v>894</v>
      </c>
      <c r="B126" s="208" t="s">
        <v>895</v>
      </c>
      <c r="C126" s="209" t="s">
        <v>853</v>
      </c>
      <c r="D126" s="210" t="s">
        <v>18</v>
      </c>
      <c r="E126" s="211" t="s">
        <v>896</v>
      </c>
      <c r="F126" s="230" t="s">
        <v>4450</v>
      </c>
      <c r="G126" s="194" t="s">
        <v>859</v>
      </c>
      <c r="H126" s="195">
        <f t="shared" si="1"/>
        <v>1</v>
      </c>
      <c r="I126" s="196">
        <v>45266</v>
      </c>
      <c r="J126" s="197"/>
      <c r="K126" s="197"/>
      <c r="L126" s="198" t="s">
        <v>257</v>
      </c>
      <c r="M126" s="199" t="s">
        <v>431</v>
      </c>
      <c r="N126" s="200">
        <v>5</v>
      </c>
      <c r="O126" s="201">
        <v>0</v>
      </c>
      <c r="P126" s="201">
        <v>0</v>
      </c>
      <c r="Q126" s="202">
        <v>5</v>
      </c>
      <c r="R126" s="203">
        <v>133450</v>
      </c>
      <c r="S126" s="203">
        <v>154381</v>
      </c>
      <c r="T126" s="203">
        <v>50000</v>
      </c>
      <c r="U126" s="204">
        <v>337831</v>
      </c>
      <c r="V126" s="212"/>
    </row>
    <row r="127" spans="1:22" s="206" customFormat="1" ht="25.5" customHeight="1" x14ac:dyDescent="0.15">
      <c r="A127" s="207" t="s">
        <v>897</v>
      </c>
      <c r="B127" s="208" t="s">
        <v>898</v>
      </c>
      <c r="C127" s="209" t="s">
        <v>853</v>
      </c>
      <c r="D127" s="210" t="s">
        <v>18</v>
      </c>
      <c r="E127" s="211" t="s">
        <v>899</v>
      </c>
      <c r="F127" s="230" t="s">
        <v>4451</v>
      </c>
      <c r="G127" s="194" t="s">
        <v>900</v>
      </c>
      <c r="H127" s="195">
        <f t="shared" si="1"/>
        <v>3</v>
      </c>
      <c r="I127" s="196">
        <v>45079</v>
      </c>
      <c r="J127" s="197">
        <v>45083</v>
      </c>
      <c r="K127" s="197">
        <v>45084</v>
      </c>
      <c r="L127" s="198" t="s">
        <v>257</v>
      </c>
      <c r="M127" s="199" t="s">
        <v>486</v>
      </c>
      <c r="N127" s="200">
        <v>5</v>
      </c>
      <c r="O127" s="201">
        <v>5</v>
      </c>
      <c r="P127" s="201">
        <v>5</v>
      </c>
      <c r="Q127" s="202">
        <v>15</v>
      </c>
      <c r="R127" s="203">
        <v>400350</v>
      </c>
      <c r="S127" s="203">
        <v>356003</v>
      </c>
      <c r="T127" s="203">
        <v>50000</v>
      </c>
      <c r="U127" s="204">
        <v>806353</v>
      </c>
      <c r="V127" s="212"/>
    </row>
    <row r="128" spans="1:22" s="206" customFormat="1" ht="25.5" customHeight="1" x14ac:dyDescent="0.15">
      <c r="A128" s="207" t="s">
        <v>901</v>
      </c>
      <c r="B128" s="208" t="s">
        <v>902</v>
      </c>
      <c r="C128" s="209" t="s">
        <v>853</v>
      </c>
      <c r="D128" s="210" t="s">
        <v>18</v>
      </c>
      <c r="E128" s="211" t="s">
        <v>903</v>
      </c>
      <c r="F128" s="230" t="s">
        <v>4452</v>
      </c>
      <c r="G128" s="194" t="s">
        <v>900</v>
      </c>
      <c r="H128" s="195">
        <f t="shared" si="1"/>
        <v>2</v>
      </c>
      <c r="I128" s="196">
        <v>45091</v>
      </c>
      <c r="J128" s="197">
        <v>45092</v>
      </c>
      <c r="K128" s="197"/>
      <c r="L128" s="198" t="s">
        <v>257</v>
      </c>
      <c r="M128" s="199" t="s">
        <v>486</v>
      </c>
      <c r="N128" s="200">
        <v>5</v>
      </c>
      <c r="O128" s="201">
        <v>5</v>
      </c>
      <c r="P128" s="201">
        <v>0</v>
      </c>
      <c r="Q128" s="202">
        <v>10</v>
      </c>
      <c r="R128" s="203">
        <v>266900</v>
      </c>
      <c r="S128" s="203">
        <v>207080</v>
      </c>
      <c r="T128" s="203">
        <v>50000</v>
      </c>
      <c r="U128" s="204">
        <v>523980</v>
      </c>
      <c r="V128" s="212"/>
    </row>
    <row r="129" spans="1:22" s="206" customFormat="1" ht="25.5" customHeight="1" x14ac:dyDescent="0.15">
      <c r="A129" s="207" t="s">
        <v>904</v>
      </c>
      <c r="B129" s="208" t="s">
        <v>905</v>
      </c>
      <c r="C129" s="209" t="s">
        <v>853</v>
      </c>
      <c r="D129" s="210" t="s">
        <v>18</v>
      </c>
      <c r="E129" s="211" t="s">
        <v>906</v>
      </c>
      <c r="F129" s="230" t="s">
        <v>4453</v>
      </c>
      <c r="G129" s="194" t="s">
        <v>900</v>
      </c>
      <c r="H129" s="195">
        <f t="shared" si="1"/>
        <v>1</v>
      </c>
      <c r="I129" s="196">
        <v>45241</v>
      </c>
      <c r="J129" s="197"/>
      <c r="K129" s="197"/>
      <c r="L129" s="198" t="s">
        <v>257</v>
      </c>
      <c r="M129" s="199" t="s">
        <v>486</v>
      </c>
      <c r="N129" s="200">
        <v>5</v>
      </c>
      <c r="O129" s="201">
        <v>0</v>
      </c>
      <c r="P129" s="201">
        <v>0</v>
      </c>
      <c r="Q129" s="202">
        <v>5</v>
      </c>
      <c r="R129" s="203">
        <v>133450</v>
      </c>
      <c r="S129" s="203">
        <v>143626</v>
      </c>
      <c r="T129" s="203">
        <v>50000</v>
      </c>
      <c r="U129" s="204">
        <v>327076</v>
      </c>
      <c r="V129" s="212"/>
    </row>
    <row r="130" spans="1:22" s="206" customFormat="1" ht="25.5" customHeight="1" x14ac:dyDescent="0.15">
      <c r="A130" s="207" t="s">
        <v>907</v>
      </c>
      <c r="B130" s="208" t="s">
        <v>908</v>
      </c>
      <c r="C130" s="209" t="s">
        <v>853</v>
      </c>
      <c r="D130" s="210" t="s">
        <v>18</v>
      </c>
      <c r="E130" s="211" t="s">
        <v>909</v>
      </c>
      <c r="F130" s="230" t="s">
        <v>4454</v>
      </c>
      <c r="G130" s="194" t="s">
        <v>900</v>
      </c>
      <c r="H130" s="195">
        <f t="shared" si="1"/>
        <v>2</v>
      </c>
      <c r="I130" s="196">
        <v>45251</v>
      </c>
      <c r="J130" s="197">
        <v>45252</v>
      </c>
      <c r="K130" s="197"/>
      <c r="L130" s="198" t="s">
        <v>257</v>
      </c>
      <c r="M130" s="199" t="s">
        <v>486</v>
      </c>
      <c r="N130" s="200">
        <v>5</v>
      </c>
      <c r="O130" s="201">
        <v>5</v>
      </c>
      <c r="P130" s="201">
        <v>0</v>
      </c>
      <c r="Q130" s="202">
        <v>10</v>
      </c>
      <c r="R130" s="203">
        <v>266900</v>
      </c>
      <c r="S130" s="203">
        <v>229220</v>
      </c>
      <c r="T130" s="203">
        <v>50000</v>
      </c>
      <c r="U130" s="204">
        <v>546120</v>
      </c>
      <c r="V130" s="212" t="s">
        <v>573</v>
      </c>
    </row>
    <row r="131" spans="1:22" s="206" customFormat="1" ht="25.5" customHeight="1" x14ac:dyDescent="0.15">
      <c r="A131" s="207" t="s">
        <v>910</v>
      </c>
      <c r="B131" s="208" t="s">
        <v>911</v>
      </c>
      <c r="C131" s="209" t="s">
        <v>853</v>
      </c>
      <c r="D131" s="210" t="s">
        <v>18</v>
      </c>
      <c r="E131" s="211" t="s">
        <v>912</v>
      </c>
      <c r="F131" s="230" t="s">
        <v>4455</v>
      </c>
      <c r="G131" s="194" t="s">
        <v>913</v>
      </c>
      <c r="H131" s="195">
        <f t="shared" si="1"/>
        <v>2</v>
      </c>
      <c r="I131" s="196">
        <v>45087</v>
      </c>
      <c r="J131" s="197">
        <v>45156</v>
      </c>
      <c r="K131" s="197"/>
      <c r="L131" s="198" t="s">
        <v>257</v>
      </c>
      <c r="M131" s="199" t="s">
        <v>521</v>
      </c>
      <c r="N131" s="200">
        <v>2</v>
      </c>
      <c r="O131" s="201">
        <v>2</v>
      </c>
      <c r="P131" s="201">
        <v>0</v>
      </c>
      <c r="Q131" s="202">
        <v>4</v>
      </c>
      <c r="R131" s="203">
        <v>127740</v>
      </c>
      <c r="S131" s="203">
        <v>107528</v>
      </c>
      <c r="T131" s="203">
        <v>0</v>
      </c>
      <c r="U131" s="204">
        <v>235268</v>
      </c>
      <c r="V131" s="212"/>
    </row>
    <row r="132" spans="1:22" s="206" customFormat="1" ht="25.5" customHeight="1" x14ac:dyDescent="0.15">
      <c r="A132" s="207" t="s">
        <v>914</v>
      </c>
      <c r="B132" s="208" t="s">
        <v>915</v>
      </c>
      <c r="C132" s="209" t="s">
        <v>853</v>
      </c>
      <c r="D132" s="210" t="s">
        <v>18</v>
      </c>
      <c r="E132" s="211" t="s">
        <v>916</v>
      </c>
      <c r="F132" s="230" t="s">
        <v>4456</v>
      </c>
      <c r="G132" s="194" t="s">
        <v>917</v>
      </c>
      <c r="H132" s="195">
        <f t="shared" si="1"/>
        <v>3</v>
      </c>
      <c r="I132" s="196">
        <v>45181</v>
      </c>
      <c r="J132" s="197">
        <v>45182</v>
      </c>
      <c r="K132" s="197">
        <v>45280</v>
      </c>
      <c r="L132" s="198" t="s">
        <v>474</v>
      </c>
      <c r="M132" s="199" t="s">
        <v>537</v>
      </c>
      <c r="N132" s="200">
        <v>0</v>
      </c>
      <c r="O132" s="201">
        <v>2</v>
      </c>
      <c r="P132" s="201">
        <v>2</v>
      </c>
      <c r="Q132" s="202">
        <v>4</v>
      </c>
      <c r="R132" s="203">
        <v>169350</v>
      </c>
      <c r="S132" s="203">
        <v>105348</v>
      </c>
      <c r="T132" s="203">
        <v>0</v>
      </c>
      <c r="U132" s="204">
        <v>274698</v>
      </c>
      <c r="V132" s="212"/>
    </row>
    <row r="133" spans="1:22" s="206" customFormat="1" ht="25.5" customHeight="1" x14ac:dyDescent="0.15">
      <c r="A133" s="207" t="s">
        <v>918</v>
      </c>
      <c r="B133" s="208" t="s">
        <v>919</v>
      </c>
      <c r="C133" s="209" t="s">
        <v>853</v>
      </c>
      <c r="D133" s="210" t="s">
        <v>18</v>
      </c>
      <c r="E133" s="211" t="s">
        <v>920</v>
      </c>
      <c r="F133" s="230" t="s">
        <v>4457</v>
      </c>
      <c r="G133" s="194" t="s">
        <v>921</v>
      </c>
      <c r="H133" s="195">
        <f t="shared" ref="H133:H196" si="2">COUNTA(I133:K133)</f>
        <v>1</v>
      </c>
      <c r="I133" s="196">
        <v>45261</v>
      </c>
      <c r="J133" s="197"/>
      <c r="K133" s="197"/>
      <c r="L133" s="198" t="s">
        <v>257</v>
      </c>
      <c r="M133" s="199" t="s">
        <v>922</v>
      </c>
      <c r="N133" s="200">
        <v>1</v>
      </c>
      <c r="O133" s="201">
        <v>0</v>
      </c>
      <c r="P133" s="201">
        <v>0</v>
      </c>
      <c r="Q133" s="202">
        <v>1</v>
      </c>
      <c r="R133" s="203">
        <v>48690</v>
      </c>
      <c r="S133" s="203">
        <v>95500</v>
      </c>
      <c r="T133" s="203">
        <v>0</v>
      </c>
      <c r="U133" s="204">
        <v>144190</v>
      </c>
      <c r="V133" s="212"/>
    </row>
    <row r="134" spans="1:22" ht="25.5" customHeight="1" x14ac:dyDescent="0.15">
      <c r="A134" s="207" t="s">
        <v>923</v>
      </c>
      <c r="B134" s="208" t="s">
        <v>924</v>
      </c>
      <c r="C134" s="209" t="s">
        <v>853</v>
      </c>
      <c r="D134" s="210" t="s">
        <v>18</v>
      </c>
      <c r="E134" s="211" t="s">
        <v>925</v>
      </c>
      <c r="F134" s="230" t="s">
        <v>4458</v>
      </c>
      <c r="G134" s="194" t="s">
        <v>609</v>
      </c>
      <c r="H134" s="195">
        <f t="shared" si="2"/>
        <v>3</v>
      </c>
      <c r="I134" s="196">
        <v>45097</v>
      </c>
      <c r="J134" s="197">
        <v>45112</v>
      </c>
      <c r="K134" s="197">
        <v>45196</v>
      </c>
      <c r="L134" s="198" t="s">
        <v>610</v>
      </c>
      <c r="M134" s="199" t="s">
        <v>611</v>
      </c>
      <c r="N134" s="200">
        <v>2</v>
      </c>
      <c r="O134" s="201">
        <v>2</v>
      </c>
      <c r="P134" s="201">
        <v>2</v>
      </c>
      <c r="Q134" s="202">
        <v>6</v>
      </c>
      <c r="R134" s="203">
        <v>169350</v>
      </c>
      <c r="S134" s="203">
        <v>1015248</v>
      </c>
      <c r="T134" s="203">
        <v>3300</v>
      </c>
      <c r="U134" s="204">
        <v>1187898</v>
      </c>
      <c r="V134" s="212" t="s">
        <v>926</v>
      </c>
    </row>
    <row r="135" spans="1:22" ht="25.5" customHeight="1" x14ac:dyDescent="0.15">
      <c r="A135" s="207" t="s">
        <v>927</v>
      </c>
      <c r="B135" s="208" t="s">
        <v>928</v>
      </c>
      <c r="C135" s="209" t="s">
        <v>929</v>
      </c>
      <c r="D135" s="210" t="s">
        <v>19</v>
      </c>
      <c r="E135" s="211" t="s">
        <v>930</v>
      </c>
      <c r="F135" s="230" t="s">
        <v>4459</v>
      </c>
      <c r="G135" s="194" t="s">
        <v>931</v>
      </c>
      <c r="H135" s="195">
        <f t="shared" si="2"/>
        <v>3</v>
      </c>
      <c r="I135" s="196">
        <v>45203</v>
      </c>
      <c r="J135" s="197">
        <v>45204</v>
      </c>
      <c r="K135" s="197">
        <v>45221</v>
      </c>
      <c r="L135" s="198" t="s">
        <v>257</v>
      </c>
      <c r="M135" s="199" t="s">
        <v>932</v>
      </c>
      <c r="N135" s="200">
        <v>2</v>
      </c>
      <c r="O135" s="201">
        <v>2</v>
      </c>
      <c r="P135" s="201">
        <v>2</v>
      </c>
      <c r="Q135" s="202">
        <v>6</v>
      </c>
      <c r="R135" s="203">
        <v>208470</v>
      </c>
      <c r="S135" s="203">
        <v>276680</v>
      </c>
      <c r="T135" s="203">
        <v>39600</v>
      </c>
      <c r="U135" s="204">
        <v>524750</v>
      </c>
      <c r="V135" s="212"/>
    </row>
    <row r="136" spans="1:22" ht="25.5" customHeight="1" x14ac:dyDescent="0.15">
      <c r="A136" s="207" t="s">
        <v>933</v>
      </c>
      <c r="B136" s="208" t="s">
        <v>934</v>
      </c>
      <c r="C136" s="209" t="s">
        <v>929</v>
      </c>
      <c r="D136" s="210" t="s">
        <v>19</v>
      </c>
      <c r="E136" s="211" t="s">
        <v>935</v>
      </c>
      <c r="F136" s="230" t="s">
        <v>4460</v>
      </c>
      <c r="G136" s="194" t="s">
        <v>936</v>
      </c>
      <c r="H136" s="195">
        <f t="shared" si="2"/>
        <v>2</v>
      </c>
      <c r="I136" s="196">
        <v>45204</v>
      </c>
      <c r="J136" s="197">
        <v>45205</v>
      </c>
      <c r="K136" s="197"/>
      <c r="L136" s="198" t="s">
        <v>610</v>
      </c>
      <c r="M136" s="199" t="s">
        <v>732</v>
      </c>
      <c r="N136" s="200">
        <v>5</v>
      </c>
      <c r="O136" s="201">
        <v>5</v>
      </c>
      <c r="P136" s="201">
        <v>0</v>
      </c>
      <c r="Q136" s="202">
        <v>10</v>
      </c>
      <c r="R136" s="203">
        <v>266900</v>
      </c>
      <c r="S136" s="203">
        <v>142902</v>
      </c>
      <c r="T136" s="203">
        <v>0</v>
      </c>
      <c r="U136" s="204">
        <v>409802</v>
      </c>
      <c r="V136" s="212"/>
    </row>
    <row r="137" spans="1:22" ht="25.5" customHeight="1" x14ac:dyDescent="0.15">
      <c r="A137" s="207" t="s">
        <v>937</v>
      </c>
      <c r="B137" s="208" t="s">
        <v>938</v>
      </c>
      <c r="C137" s="209" t="s">
        <v>929</v>
      </c>
      <c r="D137" s="210" t="s">
        <v>19</v>
      </c>
      <c r="E137" s="211" t="s">
        <v>939</v>
      </c>
      <c r="F137" s="230" t="s">
        <v>4461</v>
      </c>
      <c r="G137" s="194" t="s">
        <v>940</v>
      </c>
      <c r="H137" s="195">
        <f t="shared" si="2"/>
        <v>2</v>
      </c>
      <c r="I137" s="196">
        <v>45078</v>
      </c>
      <c r="J137" s="197">
        <v>45092</v>
      </c>
      <c r="K137" s="197"/>
      <c r="L137" s="198" t="s">
        <v>462</v>
      </c>
      <c r="M137" s="199" t="s">
        <v>941</v>
      </c>
      <c r="N137" s="200">
        <v>1</v>
      </c>
      <c r="O137" s="201">
        <v>1</v>
      </c>
      <c r="P137" s="201">
        <v>0</v>
      </c>
      <c r="Q137" s="202">
        <v>2</v>
      </c>
      <c r="R137" s="203">
        <v>110420</v>
      </c>
      <c r="S137" s="203">
        <v>14940</v>
      </c>
      <c r="T137" s="203">
        <v>0</v>
      </c>
      <c r="U137" s="204">
        <v>125360</v>
      </c>
      <c r="V137" s="212"/>
    </row>
    <row r="138" spans="1:22" ht="25.5" customHeight="1" x14ac:dyDescent="0.15">
      <c r="A138" s="207" t="s">
        <v>942</v>
      </c>
      <c r="B138" s="208" t="s">
        <v>943</v>
      </c>
      <c r="C138" s="209" t="s">
        <v>929</v>
      </c>
      <c r="D138" s="210" t="s">
        <v>19</v>
      </c>
      <c r="E138" s="211" t="s">
        <v>944</v>
      </c>
      <c r="F138" s="230" t="s">
        <v>4462</v>
      </c>
      <c r="G138" s="194" t="s">
        <v>940</v>
      </c>
      <c r="H138" s="195">
        <f t="shared" si="2"/>
        <v>2</v>
      </c>
      <c r="I138" s="196">
        <v>45084</v>
      </c>
      <c r="J138" s="197">
        <v>45085</v>
      </c>
      <c r="K138" s="197"/>
      <c r="L138" s="198" t="s">
        <v>462</v>
      </c>
      <c r="M138" s="199" t="s">
        <v>941</v>
      </c>
      <c r="N138" s="200">
        <v>1</v>
      </c>
      <c r="O138" s="201">
        <v>1</v>
      </c>
      <c r="P138" s="201">
        <v>0</v>
      </c>
      <c r="Q138" s="202">
        <v>2</v>
      </c>
      <c r="R138" s="203">
        <v>110420</v>
      </c>
      <c r="S138" s="203">
        <v>888</v>
      </c>
      <c r="T138" s="203">
        <v>0</v>
      </c>
      <c r="U138" s="204">
        <v>111308</v>
      </c>
      <c r="V138" s="212"/>
    </row>
    <row r="139" spans="1:22" ht="25.5" customHeight="1" x14ac:dyDescent="0.15">
      <c r="A139" s="207" t="s">
        <v>945</v>
      </c>
      <c r="B139" s="208" t="s">
        <v>946</v>
      </c>
      <c r="C139" s="209" t="s">
        <v>929</v>
      </c>
      <c r="D139" s="210" t="s">
        <v>19</v>
      </c>
      <c r="E139" s="211" t="s">
        <v>947</v>
      </c>
      <c r="F139" s="230" t="s">
        <v>4463</v>
      </c>
      <c r="G139" s="194" t="s">
        <v>940</v>
      </c>
      <c r="H139" s="195">
        <f t="shared" si="2"/>
        <v>3</v>
      </c>
      <c r="I139" s="196">
        <v>45089</v>
      </c>
      <c r="J139" s="197">
        <v>45090</v>
      </c>
      <c r="K139" s="197">
        <v>45091</v>
      </c>
      <c r="L139" s="198" t="s">
        <v>462</v>
      </c>
      <c r="M139" s="199" t="s">
        <v>941</v>
      </c>
      <c r="N139" s="200">
        <v>1</v>
      </c>
      <c r="O139" s="201">
        <v>1</v>
      </c>
      <c r="P139" s="201">
        <v>1</v>
      </c>
      <c r="Q139" s="202">
        <v>3</v>
      </c>
      <c r="R139" s="203">
        <v>165630</v>
      </c>
      <c r="S139" s="203">
        <v>58400</v>
      </c>
      <c r="T139" s="203">
        <v>0</v>
      </c>
      <c r="U139" s="204">
        <v>224030</v>
      </c>
      <c r="V139" s="212"/>
    </row>
    <row r="140" spans="1:22" ht="25.5" customHeight="1" x14ac:dyDescent="0.15">
      <c r="A140" s="207" t="s">
        <v>948</v>
      </c>
      <c r="B140" s="208" t="s">
        <v>949</v>
      </c>
      <c r="C140" s="209" t="s">
        <v>929</v>
      </c>
      <c r="D140" s="210" t="s">
        <v>19</v>
      </c>
      <c r="E140" s="211" t="s">
        <v>950</v>
      </c>
      <c r="F140" s="230" t="s">
        <v>4464</v>
      </c>
      <c r="G140" s="194" t="s">
        <v>940</v>
      </c>
      <c r="H140" s="195">
        <f t="shared" si="2"/>
        <v>2</v>
      </c>
      <c r="I140" s="196">
        <v>45099</v>
      </c>
      <c r="J140" s="197">
        <v>45100</v>
      </c>
      <c r="K140" s="197"/>
      <c r="L140" s="198" t="s">
        <v>462</v>
      </c>
      <c r="M140" s="199" t="s">
        <v>941</v>
      </c>
      <c r="N140" s="200">
        <v>1</v>
      </c>
      <c r="O140" s="201">
        <v>1</v>
      </c>
      <c r="P140" s="201">
        <v>0</v>
      </c>
      <c r="Q140" s="202">
        <v>2</v>
      </c>
      <c r="R140" s="203">
        <v>110420</v>
      </c>
      <c r="S140" s="203">
        <v>6842</v>
      </c>
      <c r="T140" s="203">
        <v>0</v>
      </c>
      <c r="U140" s="204">
        <v>117262</v>
      </c>
      <c r="V140" s="212"/>
    </row>
    <row r="141" spans="1:22" ht="25.5" customHeight="1" x14ac:dyDescent="0.15">
      <c r="A141" s="207" t="s">
        <v>951</v>
      </c>
      <c r="B141" s="208" t="s">
        <v>952</v>
      </c>
      <c r="C141" s="209" t="s">
        <v>929</v>
      </c>
      <c r="D141" s="210" t="s">
        <v>19</v>
      </c>
      <c r="E141" s="211" t="s">
        <v>953</v>
      </c>
      <c r="F141" s="230" t="s">
        <v>4465</v>
      </c>
      <c r="G141" s="194" t="s">
        <v>940</v>
      </c>
      <c r="H141" s="195">
        <f t="shared" si="2"/>
        <v>2</v>
      </c>
      <c r="I141" s="196">
        <v>45106</v>
      </c>
      <c r="J141" s="197">
        <v>45107</v>
      </c>
      <c r="K141" s="197"/>
      <c r="L141" s="198" t="s">
        <v>462</v>
      </c>
      <c r="M141" s="199" t="s">
        <v>941</v>
      </c>
      <c r="N141" s="200">
        <v>1</v>
      </c>
      <c r="O141" s="201">
        <v>1</v>
      </c>
      <c r="P141" s="201">
        <v>0</v>
      </c>
      <c r="Q141" s="202">
        <v>2</v>
      </c>
      <c r="R141" s="203">
        <v>110420</v>
      </c>
      <c r="S141" s="203">
        <v>592</v>
      </c>
      <c r="T141" s="203">
        <v>0</v>
      </c>
      <c r="U141" s="204">
        <v>111012</v>
      </c>
      <c r="V141" s="212"/>
    </row>
    <row r="142" spans="1:22" ht="25.5" customHeight="1" x14ac:dyDescent="0.15">
      <c r="A142" s="207" t="s">
        <v>954</v>
      </c>
      <c r="B142" s="208" t="s">
        <v>955</v>
      </c>
      <c r="C142" s="209" t="s">
        <v>929</v>
      </c>
      <c r="D142" s="210" t="s">
        <v>19</v>
      </c>
      <c r="E142" s="211" t="s">
        <v>956</v>
      </c>
      <c r="F142" s="230" t="s">
        <v>4466</v>
      </c>
      <c r="G142" s="194" t="s">
        <v>940</v>
      </c>
      <c r="H142" s="195">
        <f t="shared" si="2"/>
        <v>3</v>
      </c>
      <c r="I142" s="196">
        <v>45110</v>
      </c>
      <c r="J142" s="197">
        <v>45111</v>
      </c>
      <c r="K142" s="197">
        <v>45112</v>
      </c>
      <c r="L142" s="198" t="s">
        <v>462</v>
      </c>
      <c r="M142" s="199" t="s">
        <v>941</v>
      </c>
      <c r="N142" s="200">
        <v>1</v>
      </c>
      <c r="O142" s="201">
        <v>1</v>
      </c>
      <c r="P142" s="201">
        <v>1</v>
      </c>
      <c r="Q142" s="202">
        <v>3</v>
      </c>
      <c r="R142" s="203">
        <v>159110</v>
      </c>
      <c r="S142" s="203">
        <v>61938</v>
      </c>
      <c r="T142" s="203">
        <v>0</v>
      </c>
      <c r="U142" s="204">
        <v>221048</v>
      </c>
      <c r="V142" s="212"/>
    </row>
    <row r="143" spans="1:22" ht="25.5" customHeight="1" x14ac:dyDescent="0.15">
      <c r="A143" s="207" t="s">
        <v>957</v>
      </c>
      <c r="B143" s="208" t="s">
        <v>958</v>
      </c>
      <c r="C143" s="209" t="s">
        <v>929</v>
      </c>
      <c r="D143" s="210" t="s">
        <v>19</v>
      </c>
      <c r="E143" s="211" t="s">
        <v>959</v>
      </c>
      <c r="F143" s="230" t="s">
        <v>4467</v>
      </c>
      <c r="G143" s="194" t="s">
        <v>940</v>
      </c>
      <c r="H143" s="195">
        <f t="shared" si="2"/>
        <v>1</v>
      </c>
      <c r="I143" s="196">
        <v>45113</v>
      </c>
      <c r="J143" s="197"/>
      <c r="K143" s="197"/>
      <c r="L143" s="198" t="s">
        <v>462</v>
      </c>
      <c r="M143" s="199" t="s">
        <v>941</v>
      </c>
      <c r="N143" s="200">
        <v>1</v>
      </c>
      <c r="O143" s="201">
        <v>0</v>
      </c>
      <c r="P143" s="201">
        <v>0</v>
      </c>
      <c r="Q143" s="202">
        <v>1</v>
      </c>
      <c r="R143" s="203">
        <v>55210</v>
      </c>
      <c r="S143" s="203">
        <v>740</v>
      </c>
      <c r="T143" s="203">
        <v>0</v>
      </c>
      <c r="U143" s="204">
        <v>55950</v>
      </c>
      <c r="V143" s="212"/>
    </row>
    <row r="144" spans="1:22" ht="25.5" customHeight="1" x14ac:dyDescent="0.15">
      <c r="A144" s="207" t="s">
        <v>960</v>
      </c>
      <c r="B144" s="208" t="s">
        <v>961</v>
      </c>
      <c r="C144" s="209" t="s">
        <v>929</v>
      </c>
      <c r="D144" s="210" t="s">
        <v>19</v>
      </c>
      <c r="E144" s="211" t="s">
        <v>962</v>
      </c>
      <c r="F144" s="230" t="s">
        <v>4468</v>
      </c>
      <c r="G144" s="194" t="s">
        <v>940</v>
      </c>
      <c r="H144" s="195">
        <f t="shared" si="2"/>
        <v>1</v>
      </c>
      <c r="I144" s="196">
        <v>45125</v>
      </c>
      <c r="J144" s="197"/>
      <c r="K144" s="197"/>
      <c r="L144" s="198" t="s">
        <v>462</v>
      </c>
      <c r="M144" s="199" t="s">
        <v>941</v>
      </c>
      <c r="N144" s="200">
        <v>1</v>
      </c>
      <c r="O144" s="201">
        <v>0</v>
      </c>
      <c r="P144" s="201">
        <v>0</v>
      </c>
      <c r="Q144" s="202">
        <v>1</v>
      </c>
      <c r="R144" s="203">
        <v>55210</v>
      </c>
      <c r="S144" s="203">
        <v>6085</v>
      </c>
      <c r="T144" s="203">
        <v>0</v>
      </c>
      <c r="U144" s="204">
        <v>61295</v>
      </c>
      <c r="V144" s="212"/>
    </row>
    <row r="145" spans="1:22" ht="25.5" customHeight="1" x14ac:dyDescent="0.15">
      <c r="A145" s="207" t="s">
        <v>963</v>
      </c>
      <c r="B145" s="208" t="s">
        <v>964</v>
      </c>
      <c r="C145" s="209" t="s">
        <v>929</v>
      </c>
      <c r="D145" s="210" t="s">
        <v>19</v>
      </c>
      <c r="E145" s="211" t="s">
        <v>965</v>
      </c>
      <c r="F145" s="230" t="s">
        <v>4469</v>
      </c>
      <c r="G145" s="194" t="s">
        <v>940</v>
      </c>
      <c r="H145" s="195">
        <f t="shared" si="2"/>
        <v>1</v>
      </c>
      <c r="I145" s="196">
        <v>45173</v>
      </c>
      <c r="J145" s="197"/>
      <c r="K145" s="197"/>
      <c r="L145" s="198" t="s">
        <v>462</v>
      </c>
      <c r="M145" s="199" t="s">
        <v>941</v>
      </c>
      <c r="N145" s="200">
        <v>1</v>
      </c>
      <c r="O145" s="201">
        <v>0</v>
      </c>
      <c r="P145" s="201">
        <v>0</v>
      </c>
      <c r="Q145" s="202">
        <v>1</v>
      </c>
      <c r="R145" s="203">
        <v>55210</v>
      </c>
      <c r="S145" s="203">
        <v>14893</v>
      </c>
      <c r="T145" s="203">
        <v>0</v>
      </c>
      <c r="U145" s="204">
        <v>70103</v>
      </c>
      <c r="V145" s="212"/>
    </row>
    <row r="146" spans="1:22" ht="25.5" customHeight="1" x14ac:dyDescent="0.15">
      <c r="A146" s="207" t="s">
        <v>966</v>
      </c>
      <c r="B146" s="208" t="s">
        <v>967</v>
      </c>
      <c r="C146" s="209" t="s">
        <v>929</v>
      </c>
      <c r="D146" s="210" t="s">
        <v>19</v>
      </c>
      <c r="E146" s="211" t="s">
        <v>968</v>
      </c>
      <c r="F146" s="230" t="s">
        <v>4470</v>
      </c>
      <c r="G146" s="194" t="s">
        <v>940</v>
      </c>
      <c r="H146" s="195">
        <f t="shared" si="2"/>
        <v>2</v>
      </c>
      <c r="I146" s="196">
        <v>45175</v>
      </c>
      <c r="J146" s="197">
        <v>45176</v>
      </c>
      <c r="K146" s="197"/>
      <c r="L146" s="198" t="s">
        <v>462</v>
      </c>
      <c r="M146" s="199" t="s">
        <v>941</v>
      </c>
      <c r="N146" s="200">
        <v>1</v>
      </c>
      <c r="O146" s="201">
        <v>1</v>
      </c>
      <c r="P146" s="201">
        <v>0</v>
      </c>
      <c r="Q146" s="202">
        <v>2</v>
      </c>
      <c r="R146" s="203">
        <v>110420</v>
      </c>
      <c r="S146" s="203">
        <v>7360</v>
      </c>
      <c r="T146" s="203">
        <v>0</v>
      </c>
      <c r="U146" s="204">
        <v>117780</v>
      </c>
      <c r="V146" s="212"/>
    </row>
    <row r="147" spans="1:22" ht="25.5" customHeight="1" x14ac:dyDescent="0.15">
      <c r="A147" s="207" t="s">
        <v>969</v>
      </c>
      <c r="B147" s="208" t="s">
        <v>970</v>
      </c>
      <c r="C147" s="209" t="s">
        <v>929</v>
      </c>
      <c r="D147" s="210" t="s">
        <v>19</v>
      </c>
      <c r="E147" s="211" t="s">
        <v>971</v>
      </c>
      <c r="F147" s="230" t="s">
        <v>4471</v>
      </c>
      <c r="G147" s="194" t="s">
        <v>940</v>
      </c>
      <c r="H147" s="195">
        <f t="shared" si="2"/>
        <v>1</v>
      </c>
      <c r="I147" s="196">
        <v>45191</v>
      </c>
      <c r="J147" s="197"/>
      <c r="K147" s="197"/>
      <c r="L147" s="198" t="s">
        <v>462</v>
      </c>
      <c r="M147" s="199" t="s">
        <v>941</v>
      </c>
      <c r="N147" s="200">
        <v>1</v>
      </c>
      <c r="O147" s="201">
        <v>0</v>
      </c>
      <c r="P147" s="201">
        <v>0</v>
      </c>
      <c r="Q147" s="202">
        <v>1</v>
      </c>
      <c r="R147" s="203">
        <v>55210</v>
      </c>
      <c r="S147" s="203">
        <v>3828</v>
      </c>
      <c r="T147" s="203">
        <v>0</v>
      </c>
      <c r="U147" s="204">
        <v>59038</v>
      </c>
      <c r="V147" s="212"/>
    </row>
    <row r="148" spans="1:22" ht="25.5" customHeight="1" x14ac:dyDescent="0.15">
      <c r="A148" s="207" t="s">
        <v>972</v>
      </c>
      <c r="B148" s="208" t="s">
        <v>973</v>
      </c>
      <c r="C148" s="209" t="s">
        <v>929</v>
      </c>
      <c r="D148" s="210" t="s">
        <v>19</v>
      </c>
      <c r="E148" s="211" t="s">
        <v>974</v>
      </c>
      <c r="F148" s="230" t="s">
        <v>4472</v>
      </c>
      <c r="G148" s="194" t="s">
        <v>940</v>
      </c>
      <c r="H148" s="195">
        <f t="shared" si="2"/>
        <v>2</v>
      </c>
      <c r="I148" s="196">
        <v>45196</v>
      </c>
      <c r="J148" s="197">
        <v>45197</v>
      </c>
      <c r="K148" s="197"/>
      <c r="L148" s="198" t="s">
        <v>462</v>
      </c>
      <c r="M148" s="199" t="s">
        <v>941</v>
      </c>
      <c r="N148" s="200">
        <v>1</v>
      </c>
      <c r="O148" s="201">
        <v>1</v>
      </c>
      <c r="P148" s="201">
        <v>0</v>
      </c>
      <c r="Q148" s="202">
        <v>2</v>
      </c>
      <c r="R148" s="203">
        <v>110420</v>
      </c>
      <c r="S148" s="203">
        <v>13720</v>
      </c>
      <c r="T148" s="203">
        <v>0</v>
      </c>
      <c r="U148" s="204">
        <v>124140</v>
      </c>
      <c r="V148" s="212"/>
    </row>
    <row r="149" spans="1:22" ht="25.5" customHeight="1" x14ac:dyDescent="0.15">
      <c r="A149" s="207" t="s">
        <v>975</v>
      </c>
      <c r="B149" s="208" t="s">
        <v>976</v>
      </c>
      <c r="C149" s="209" t="s">
        <v>929</v>
      </c>
      <c r="D149" s="210" t="s">
        <v>19</v>
      </c>
      <c r="E149" s="211" t="s">
        <v>977</v>
      </c>
      <c r="F149" s="230" t="s">
        <v>4473</v>
      </c>
      <c r="G149" s="194" t="s">
        <v>940</v>
      </c>
      <c r="H149" s="195">
        <f t="shared" si="2"/>
        <v>1</v>
      </c>
      <c r="I149" s="196">
        <v>45201</v>
      </c>
      <c r="J149" s="197"/>
      <c r="K149" s="197"/>
      <c r="L149" s="198" t="s">
        <v>462</v>
      </c>
      <c r="M149" s="199" t="s">
        <v>941</v>
      </c>
      <c r="N149" s="200">
        <v>1</v>
      </c>
      <c r="O149" s="201">
        <v>0</v>
      </c>
      <c r="P149" s="201">
        <v>0</v>
      </c>
      <c r="Q149" s="202">
        <v>1</v>
      </c>
      <c r="R149" s="203">
        <v>55210</v>
      </c>
      <c r="S149" s="203">
        <v>14328</v>
      </c>
      <c r="T149" s="203">
        <v>0</v>
      </c>
      <c r="U149" s="204">
        <v>69538</v>
      </c>
      <c r="V149" s="212"/>
    </row>
    <row r="150" spans="1:22" ht="25.5" customHeight="1" x14ac:dyDescent="0.15">
      <c r="A150" s="207" t="s">
        <v>978</v>
      </c>
      <c r="B150" s="208" t="s">
        <v>979</v>
      </c>
      <c r="C150" s="209" t="s">
        <v>929</v>
      </c>
      <c r="D150" s="210" t="s">
        <v>19</v>
      </c>
      <c r="E150" s="211" t="s">
        <v>980</v>
      </c>
      <c r="F150" s="230" t="s">
        <v>4474</v>
      </c>
      <c r="G150" s="194" t="s">
        <v>940</v>
      </c>
      <c r="H150" s="195">
        <f t="shared" si="2"/>
        <v>1</v>
      </c>
      <c r="I150" s="196">
        <v>45211</v>
      </c>
      <c r="J150" s="197"/>
      <c r="K150" s="197"/>
      <c r="L150" s="198" t="s">
        <v>462</v>
      </c>
      <c r="M150" s="199" t="s">
        <v>941</v>
      </c>
      <c r="N150" s="200">
        <v>1</v>
      </c>
      <c r="O150" s="201">
        <v>0</v>
      </c>
      <c r="P150" s="201">
        <v>0</v>
      </c>
      <c r="Q150" s="202">
        <v>1</v>
      </c>
      <c r="R150" s="203">
        <v>55210</v>
      </c>
      <c r="S150" s="203">
        <v>4420</v>
      </c>
      <c r="T150" s="203">
        <v>0</v>
      </c>
      <c r="U150" s="204">
        <v>59630</v>
      </c>
      <c r="V150" s="212"/>
    </row>
    <row r="151" spans="1:22" ht="25.5" customHeight="1" x14ac:dyDescent="0.15">
      <c r="A151" s="207" t="s">
        <v>981</v>
      </c>
      <c r="B151" s="208" t="s">
        <v>982</v>
      </c>
      <c r="C151" s="209" t="s">
        <v>929</v>
      </c>
      <c r="D151" s="210" t="s">
        <v>19</v>
      </c>
      <c r="E151" s="211" t="s">
        <v>983</v>
      </c>
      <c r="F151" s="230" t="s">
        <v>4475</v>
      </c>
      <c r="G151" s="194" t="s">
        <v>940</v>
      </c>
      <c r="H151" s="195">
        <f t="shared" si="2"/>
        <v>2</v>
      </c>
      <c r="I151" s="196">
        <v>45215</v>
      </c>
      <c r="J151" s="197">
        <v>45216</v>
      </c>
      <c r="K151" s="197"/>
      <c r="L151" s="198" t="s">
        <v>462</v>
      </c>
      <c r="M151" s="199" t="s">
        <v>941</v>
      </c>
      <c r="N151" s="200">
        <v>1</v>
      </c>
      <c r="O151" s="201">
        <v>1</v>
      </c>
      <c r="P151" s="201">
        <v>0</v>
      </c>
      <c r="Q151" s="202">
        <v>2</v>
      </c>
      <c r="R151" s="203">
        <v>110420</v>
      </c>
      <c r="S151" s="203">
        <v>1591</v>
      </c>
      <c r="T151" s="203">
        <v>0</v>
      </c>
      <c r="U151" s="204">
        <v>112011</v>
      </c>
      <c r="V151" s="212"/>
    </row>
    <row r="152" spans="1:22" ht="25.5" customHeight="1" x14ac:dyDescent="0.15">
      <c r="A152" s="207" t="s">
        <v>984</v>
      </c>
      <c r="B152" s="208" t="s">
        <v>985</v>
      </c>
      <c r="C152" s="209" t="s">
        <v>929</v>
      </c>
      <c r="D152" s="210" t="s">
        <v>19</v>
      </c>
      <c r="E152" s="211" t="s">
        <v>986</v>
      </c>
      <c r="F152" s="230" t="s">
        <v>4476</v>
      </c>
      <c r="G152" s="194" t="s">
        <v>940</v>
      </c>
      <c r="H152" s="195">
        <f t="shared" si="2"/>
        <v>2</v>
      </c>
      <c r="I152" s="196">
        <v>45217</v>
      </c>
      <c r="J152" s="197">
        <v>45218</v>
      </c>
      <c r="K152" s="197"/>
      <c r="L152" s="198" t="s">
        <v>462</v>
      </c>
      <c r="M152" s="199" t="s">
        <v>941</v>
      </c>
      <c r="N152" s="200">
        <v>1</v>
      </c>
      <c r="O152" s="201">
        <v>1</v>
      </c>
      <c r="P152" s="201">
        <v>0</v>
      </c>
      <c r="Q152" s="202">
        <v>2</v>
      </c>
      <c r="R152" s="203">
        <v>110420</v>
      </c>
      <c r="S152" s="203">
        <v>15667</v>
      </c>
      <c r="T152" s="203">
        <v>0</v>
      </c>
      <c r="U152" s="204">
        <v>126087</v>
      </c>
      <c r="V152" s="212"/>
    </row>
    <row r="153" spans="1:22" ht="25.5" customHeight="1" x14ac:dyDescent="0.15">
      <c r="A153" s="207" t="s">
        <v>987</v>
      </c>
      <c r="B153" s="208" t="s">
        <v>988</v>
      </c>
      <c r="C153" s="209" t="s">
        <v>929</v>
      </c>
      <c r="D153" s="210" t="s">
        <v>19</v>
      </c>
      <c r="E153" s="211" t="s">
        <v>989</v>
      </c>
      <c r="F153" s="230" t="s">
        <v>4477</v>
      </c>
      <c r="G153" s="194" t="s">
        <v>940</v>
      </c>
      <c r="H153" s="195">
        <f t="shared" si="2"/>
        <v>1</v>
      </c>
      <c r="I153" s="196">
        <v>45226</v>
      </c>
      <c r="J153" s="197"/>
      <c r="K153" s="197"/>
      <c r="L153" s="198" t="s">
        <v>462</v>
      </c>
      <c r="M153" s="199" t="s">
        <v>941</v>
      </c>
      <c r="N153" s="200">
        <v>1</v>
      </c>
      <c r="O153" s="201">
        <v>0</v>
      </c>
      <c r="P153" s="201">
        <v>0</v>
      </c>
      <c r="Q153" s="202">
        <v>1</v>
      </c>
      <c r="R153" s="203">
        <v>55210</v>
      </c>
      <c r="S153" s="203">
        <v>2099</v>
      </c>
      <c r="T153" s="203">
        <v>0</v>
      </c>
      <c r="U153" s="204">
        <v>57309</v>
      </c>
      <c r="V153" s="212"/>
    </row>
    <row r="154" spans="1:22" ht="25.5" customHeight="1" x14ac:dyDescent="0.15">
      <c r="A154" s="207" t="s">
        <v>990</v>
      </c>
      <c r="B154" s="208" t="s">
        <v>991</v>
      </c>
      <c r="C154" s="209" t="s">
        <v>929</v>
      </c>
      <c r="D154" s="210" t="s">
        <v>19</v>
      </c>
      <c r="E154" s="211" t="s">
        <v>992</v>
      </c>
      <c r="F154" s="230" t="s">
        <v>4478</v>
      </c>
      <c r="G154" s="194" t="s">
        <v>940</v>
      </c>
      <c r="H154" s="195">
        <f t="shared" si="2"/>
        <v>1</v>
      </c>
      <c r="I154" s="196">
        <v>45232</v>
      </c>
      <c r="J154" s="197"/>
      <c r="K154" s="197"/>
      <c r="L154" s="198" t="s">
        <v>462</v>
      </c>
      <c r="M154" s="199" t="s">
        <v>941</v>
      </c>
      <c r="N154" s="200">
        <v>1</v>
      </c>
      <c r="O154" s="201">
        <v>0</v>
      </c>
      <c r="P154" s="201">
        <v>0</v>
      </c>
      <c r="Q154" s="202">
        <v>1</v>
      </c>
      <c r="R154" s="203">
        <v>55210</v>
      </c>
      <c r="S154" s="203">
        <v>2210</v>
      </c>
      <c r="T154" s="203">
        <v>0</v>
      </c>
      <c r="U154" s="204">
        <v>57420</v>
      </c>
      <c r="V154" s="212"/>
    </row>
    <row r="155" spans="1:22" ht="25.5" customHeight="1" x14ac:dyDescent="0.15">
      <c r="A155" s="207" t="s">
        <v>993</v>
      </c>
      <c r="B155" s="208" t="s">
        <v>994</v>
      </c>
      <c r="C155" s="209" t="s">
        <v>929</v>
      </c>
      <c r="D155" s="210" t="s">
        <v>19</v>
      </c>
      <c r="E155" s="211" t="s">
        <v>995</v>
      </c>
      <c r="F155" s="230" t="s">
        <v>4479</v>
      </c>
      <c r="G155" s="194" t="s">
        <v>940</v>
      </c>
      <c r="H155" s="195">
        <f t="shared" si="2"/>
        <v>1</v>
      </c>
      <c r="I155" s="196">
        <v>45237</v>
      </c>
      <c r="J155" s="197"/>
      <c r="K155" s="197"/>
      <c r="L155" s="198" t="s">
        <v>462</v>
      </c>
      <c r="M155" s="199" t="s">
        <v>941</v>
      </c>
      <c r="N155" s="200">
        <v>1</v>
      </c>
      <c r="O155" s="201">
        <v>0</v>
      </c>
      <c r="P155" s="201">
        <v>0</v>
      </c>
      <c r="Q155" s="202">
        <v>1</v>
      </c>
      <c r="R155" s="203">
        <v>55210</v>
      </c>
      <c r="S155" s="203">
        <v>740</v>
      </c>
      <c r="T155" s="203">
        <v>0</v>
      </c>
      <c r="U155" s="204">
        <v>55950</v>
      </c>
      <c r="V155" s="212"/>
    </row>
    <row r="156" spans="1:22" ht="25.5" customHeight="1" x14ac:dyDescent="0.15">
      <c r="A156" s="207" t="s">
        <v>996</v>
      </c>
      <c r="B156" s="208" t="s">
        <v>997</v>
      </c>
      <c r="C156" s="209" t="s">
        <v>929</v>
      </c>
      <c r="D156" s="210" t="s">
        <v>19</v>
      </c>
      <c r="E156" s="211" t="s">
        <v>998</v>
      </c>
      <c r="F156" s="230" t="s">
        <v>4480</v>
      </c>
      <c r="G156" s="194" t="s">
        <v>940</v>
      </c>
      <c r="H156" s="195">
        <f t="shared" si="2"/>
        <v>3</v>
      </c>
      <c r="I156" s="196">
        <v>45244</v>
      </c>
      <c r="J156" s="197">
        <v>45245</v>
      </c>
      <c r="K156" s="197">
        <v>45247</v>
      </c>
      <c r="L156" s="198" t="s">
        <v>462</v>
      </c>
      <c r="M156" s="199" t="s">
        <v>941</v>
      </c>
      <c r="N156" s="200">
        <v>1</v>
      </c>
      <c r="O156" s="201">
        <v>1</v>
      </c>
      <c r="P156" s="201">
        <v>1</v>
      </c>
      <c r="Q156" s="202">
        <v>3</v>
      </c>
      <c r="R156" s="203">
        <v>146070</v>
      </c>
      <c r="S156" s="203">
        <v>6741</v>
      </c>
      <c r="T156" s="203">
        <v>0</v>
      </c>
      <c r="U156" s="204">
        <v>152811</v>
      </c>
      <c r="V156" s="212"/>
    </row>
    <row r="157" spans="1:22" ht="25.5" customHeight="1" x14ac:dyDescent="0.15">
      <c r="A157" s="207" t="s">
        <v>999</v>
      </c>
      <c r="B157" s="208" t="s">
        <v>1000</v>
      </c>
      <c r="C157" s="209" t="s">
        <v>929</v>
      </c>
      <c r="D157" s="210" t="s">
        <v>19</v>
      </c>
      <c r="E157" s="211" t="s">
        <v>1001</v>
      </c>
      <c r="F157" s="230" t="s">
        <v>4481</v>
      </c>
      <c r="G157" s="194" t="s">
        <v>940</v>
      </c>
      <c r="H157" s="195">
        <f t="shared" si="2"/>
        <v>2</v>
      </c>
      <c r="I157" s="196">
        <v>45252</v>
      </c>
      <c r="J157" s="197">
        <v>45254</v>
      </c>
      <c r="K157" s="197"/>
      <c r="L157" s="198" t="s">
        <v>462</v>
      </c>
      <c r="M157" s="199" t="s">
        <v>941</v>
      </c>
      <c r="N157" s="200">
        <v>1</v>
      </c>
      <c r="O157" s="201">
        <v>1</v>
      </c>
      <c r="P157" s="201">
        <v>0</v>
      </c>
      <c r="Q157" s="202">
        <v>2</v>
      </c>
      <c r="R157" s="203">
        <v>110420</v>
      </c>
      <c r="S157" s="203">
        <v>1406</v>
      </c>
      <c r="T157" s="203">
        <v>0</v>
      </c>
      <c r="U157" s="204">
        <v>111826</v>
      </c>
      <c r="V157" s="212"/>
    </row>
    <row r="158" spans="1:22" ht="25.5" customHeight="1" x14ac:dyDescent="0.15">
      <c r="A158" s="207" t="s">
        <v>1002</v>
      </c>
      <c r="B158" s="208" t="s">
        <v>1003</v>
      </c>
      <c r="C158" s="209" t="s">
        <v>929</v>
      </c>
      <c r="D158" s="210" t="s">
        <v>19</v>
      </c>
      <c r="E158" s="211" t="s">
        <v>1004</v>
      </c>
      <c r="F158" s="230" t="s">
        <v>4482</v>
      </c>
      <c r="G158" s="194" t="s">
        <v>940</v>
      </c>
      <c r="H158" s="195">
        <f t="shared" si="2"/>
        <v>2</v>
      </c>
      <c r="I158" s="196">
        <v>45259</v>
      </c>
      <c r="J158" s="197">
        <v>45260</v>
      </c>
      <c r="K158" s="197"/>
      <c r="L158" s="198" t="s">
        <v>462</v>
      </c>
      <c r="M158" s="199" t="s">
        <v>941</v>
      </c>
      <c r="N158" s="200">
        <v>1</v>
      </c>
      <c r="O158" s="201">
        <v>1</v>
      </c>
      <c r="P158" s="201">
        <v>0</v>
      </c>
      <c r="Q158" s="202">
        <v>2</v>
      </c>
      <c r="R158" s="203">
        <v>103900</v>
      </c>
      <c r="S158" s="203">
        <v>8655</v>
      </c>
      <c r="T158" s="203">
        <v>0</v>
      </c>
      <c r="U158" s="204">
        <v>112555</v>
      </c>
      <c r="V158" s="212"/>
    </row>
    <row r="159" spans="1:22" ht="25.5" customHeight="1" x14ac:dyDescent="0.15">
      <c r="A159" s="207" t="s">
        <v>1005</v>
      </c>
      <c r="B159" s="208" t="s">
        <v>1006</v>
      </c>
      <c r="C159" s="209" t="s">
        <v>929</v>
      </c>
      <c r="D159" s="210" t="s">
        <v>19</v>
      </c>
      <c r="E159" s="211" t="s">
        <v>1007</v>
      </c>
      <c r="F159" s="230" t="s">
        <v>4483</v>
      </c>
      <c r="G159" s="194" t="s">
        <v>940</v>
      </c>
      <c r="H159" s="195">
        <f t="shared" si="2"/>
        <v>2</v>
      </c>
      <c r="I159" s="196">
        <v>45261</v>
      </c>
      <c r="J159" s="197">
        <v>45268</v>
      </c>
      <c r="K159" s="197"/>
      <c r="L159" s="198" t="s">
        <v>462</v>
      </c>
      <c r="M159" s="199" t="s">
        <v>941</v>
      </c>
      <c r="N159" s="200">
        <v>1</v>
      </c>
      <c r="O159" s="201">
        <v>1</v>
      </c>
      <c r="P159" s="201">
        <v>0</v>
      </c>
      <c r="Q159" s="202">
        <v>2</v>
      </c>
      <c r="R159" s="203">
        <v>110420</v>
      </c>
      <c r="S159" s="203">
        <v>1332</v>
      </c>
      <c r="T159" s="203">
        <v>0</v>
      </c>
      <c r="U159" s="204">
        <v>111752</v>
      </c>
      <c r="V159" s="212"/>
    </row>
    <row r="160" spans="1:22" ht="25.5" customHeight="1" x14ac:dyDescent="0.15">
      <c r="A160" s="207" t="s">
        <v>1008</v>
      </c>
      <c r="B160" s="208" t="s">
        <v>1009</v>
      </c>
      <c r="C160" s="209" t="s">
        <v>929</v>
      </c>
      <c r="D160" s="210" t="s">
        <v>19</v>
      </c>
      <c r="E160" s="211" t="s">
        <v>1010</v>
      </c>
      <c r="F160" s="230" t="s">
        <v>4484</v>
      </c>
      <c r="G160" s="194" t="s">
        <v>940</v>
      </c>
      <c r="H160" s="195">
        <f t="shared" si="2"/>
        <v>3</v>
      </c>
      <c r="I160" s="196">
        <v>45267</v>
      </c>
      <c r="J160" s="197">
        <v>45271</v>
      </c>
      <c r="K160" s="197">
        <v>45272</v>
      </c>
      <c r="L160" s="198" t="s">
        <v>462</v>
      </c>
      <c r="M160" s="199" t="s">
        <v>941</v>
      </c>
      <c r="N160" s="200">
        <v>1</v>
      </c>
      <c r="O160" s="201">
        <v>1</v>
      </c>
      <c r="P160" s="201">
        <v>1</v>
      </c>
      <c r="Q160" s="202">
        <v>3</v>
      </c>
      <c r="R160" s="203">
        <v>165630</v>
      </c>
      <c r="S160" s="203">
        <v>6593</v>
      </c>
      <c r="T160" s="203">
        <v>0</v>
      </c>
      <c r="U160" s="204">
        <v>172223</v>
      </c>
      <c r="V160" s="212"/>
    </row>
    <row r="161" spans="1:22" ht="25.5" customHeight="1" x14ac:dyDescent="0.15">
      <c r="A161" s="207" t="s">
        <v>1011</v>
      </c>
      <c r="B161" s="208" t="s">
        <v>1012</v>
      </c>
      <c r="C161" s="209" t="s">
        <v>929</v>
      </c>
      <c r="D161" s="210" t="s">
        <v>19</v>
      </c>
      <c r="E161" s="211" t="s">
        <v>1013</v>
      </c>
      <c r="F161" s="230" t="s">
        <v>4485</v>
      </c>
      <c r="G161" s="194" t="s">
        <v>940</v>
      </c>
      <c r="H161" s="195">
        <f t="shared" si="2"/>
        <v>2</v>
      </c>
      <c r="I161" s="196">
        <v>45306</v>
      </c>
      <c r="J161" s="197">
        <v>45307</v>
      </c>
      <c r="K161" s="197"/>
      <c r="L161" s="198" t="s">
        <v>462</v>
      </c>
      <c r="M161" s="199" t="s">
        <v>941</v>
      </c>
      <c r="N161" s="200">
        <v>1</v>
      </c>
      <c r="O161" s="201">
        <v>1</v>
      </c>
      <c r="P161" s="201">
        <v>0</v>
      </c>
      <c r="Q161" s="202">
        <v>2</v>
      </c>
      <c r="R161" s="203">
        <v>110420</v>
      </c>
      <c r="S161" s="203">
        <v>1073</v>
      </c>
      <c r="T161" s="203">
        <v>0</v>
      </c>
      <c r="U161" s="204">
        <v>111493</v>
      </c>
      <c r="V161" s="212"/>
    </row>
    <row r="162" spans="1:22" ht="25.5" customHeight="1" x14ac:dyDescent="0.15">
      <c r="A162" s="207" t="s">
        <v>1014</v>
      </c>
      <c r="B162" s="208" t="s">
        <v>1015</v>
      </c>
      <c r="C162" s="209" t="s">
        <v>929</v>
      </c>
      <c r="D162" s="210" t="s">
        <v>19</v>
      </c>
      <c r="E162" s="211" t="s">
        <v>1016</v>
      </c>
      <c r="F162" s="230" t="s">
        <v>4486</v>
      </c>
      <c r="G162" s="194" t="s">
        <v>479</v>
      </c>
      <c r="H162" s="195">
        <f t="shared" si="2"/>
        <v>3</v>
      </c>
      <c r="I162" s="196">
        <v>45247</v>
      </c>
      <c r="J162" s="197">
        <v>45252</v>
      </c>
      <c r="K162" s="197">
        <v>45259</v>
      </c>
      <c r="L162" s="198" t="s">
        <v>474</v>
      </c>
      <c r="M162" s="199" t="s">
        <v>480</v>
      </c>
      <c r="N162" s="200">
        <v>5</v>
      </c>
      <c r="O162" s="201">
        <v>5</v>
      </c>
      <c r="P162" s="201">
        <v>5</v>
      </c>
      <c r="Q162" s="202">
        <v>15</v>
      </c>
      <c r="R162" s="203">
        <v>400350</v>
      </c>
      <c r="S162" s="203">
        <v>36960</v>
      </c>
      <c r="T162" s="203">
        <v>50000</v>
      </c>
      <c r="U162" s="204">
        <v>487310</v>
      </c>
      <c r="V162" s="212"/>
    </row>
    <row r="163" spans="1:22" ht="25.5" customHeight="1" x14ac:dyDescent="0.15">
      <c r="A163" s="207" t="s">
        <v>1017</v>
      </c>
      <c r="B163" s="208" t="s">
        <v>1018</v>
      </c>
      <c r="C163" s="209" t="s">
        <v>929</v>
      </c>
      <c r="D163" s="210" t="s">
        <v>19</v>
      </c>
      <c r="E163" s="211" t="s">
        <v>1019</v>
      </c>
      <c r="F163" s="230" t="s">
        <v>4487</v>
      </c>
      <c r="G163" s="194" t="s">
        <v>479</v>
      </c>
      <c r="H163" s="195">
        <f t="shared" si="2"/>
        <v>3</v>
      </c>
      <c r="I163" s="196">
        <v>45247</v>
      </c>
      <c r="J163" s="197">
        <v>45252</v>
      </c>
      <c r="K163" s="197">
        <v>45259</v>
      </c>
      <c r="L163" s="198" t="s">
        <v>474</v>
      </c>
      <c r="M163" s="199" t="s">
        <v>480</v>
      </c>
      <c r="N163" s="200">
        <v>5</v>
      </c>
      <c r="O163" s="201">
        <v>5</v>
      </c>
      <c r="P163" s="201">
        <v>5</v>
      </c>
      <c r="Q163" s="202">
        <v>15</v>
      </c>
      <c r="R163" s="203">
        <v>400350</v>
      </c>
      <c r="S163" s="203">
        <v>0</v>
      </c>
      <c r="T163" s="203">
        <v>50000</v>
      </c>
      <c r="U163" s="204">
        <v>450350</v>
      </c>
      <c r="V163" s="212"/>
    </row>
    <row r="164" spans="1:22" ht="25.5" customHeight="1" x14ac:dyDescent="0.15">
      <c r="A164" s="207" t="s">
        <v>1020</v>
      </c>
      <c r="B164" s="208" t="s">
        <v>1021</v>
      </c>
      <c r="C164" s="209" t="s">
        <v>929</v>
      </c>
      <c r="D164" s="210" t="s">
        <v>19</v>
      </c>
      <c r="E164" s="211" t="s">
        <v>1022</v>
      </c>
      <c r="F164" s="230" t="s">
        <v>4488</v>
      </c>
      <c r="G164" s="194" t="s">
        <v>731</v>
      </c>
      <c r="H164" s="195">
        <f t="shared" si="2"/>
        <v>3</v>
      </c>
      <c r="I164" s="196">
        <v>45303</v>
      </c>
      <c r="J164" s="197">
        <v>45306</v>
      </c>
      <c r="K164" s="197">
        <v>45307</v>
      </c>
      <c r="L164" s="198" t="s">
        <v>610</v>
      </c>
      <c r="M164" s="199" t="s">
        <v>732</v>
      </c>
      <c r="N164" s="200">
        <v>5</v>
      </c>
      <c r="O164" s="201">
        <v>5</v>
      </c>
      <c r="P164" s="201">
        <v>5</v>
      </c>
      <c r="Q164" s="202">
        <v>15</v>
      </c>
      <c r="R164" s="203">
        <v>400350</v>
      </c>
      <c r="S164" s="203">
        <v>252274</v>
      </c>
      <c r="T164" s="203">
        <v>0</v>
      </c>
      <c r="U164" s="204">
        <v>652624</v>
      </c>
      <c r="V164" s="212"/>
    </row>
    <row r="165" spans="1:22" ht="25.5" customHeight="1" x14ac:dyDescent="0.15">
      <c r="A165" s="207" t="s">
        <v>1023</v>
      </c>
      <c r="B165" s="208" t="s">
        <v>1024</v>
      </c>
      <c r="C165" s="209" t="s">
        <v>929</v>
      </c>
      <c r="D165" s="210" t="s">
        <v>19</v>
      </c>
      <c r="E165" s="211" t="s">
        <v>1025</v>
      </c>
      <c r="F165" s="230" t="s">
        <v>4489</v>
      </c>
      <c r="G165" s="194" t="s">
        <v>731</v>
      </c>
      <c r="H165" s="195">
        <f t="shared" si="2"/>
        <v>3</v>
      </c>
      <c r="I165" s="196">
        <v>45308</v>
      </c>
      <c r="J165" s="197">
        <v>45309</v>
      </c>
      <c r="K165" s="197">
        <v>45310</v>
      </c>
      <c r="L165" s="198" t="s">
        <v>610</v>
      </c>
      <c r="M165" s="199" t="s">
        <v>732</v>
      </c>
      <c r="N165" s="200">
        <v>5</v>
      </c>
      <c r="O165" s="201">
        <v>5</v>
      </c>
      <c r="P165" s="201">
        <v>5</v>
      </c>
      <c r="Q165" s="202">
        <v>15</v>
      </c>
      <c r="R165" s="203">
        <v>400350</v>
      </c>
      <c r="S165" s="203">
        <v>220020</v>
      </c>
      <c r="T165" s="203">
        <v>0</v>
      </c>
      <c r="U165" s="204">
        <v>620370</v>
      </c>
      <c r="V165" s="212"/>
    </row>
    <row r="166" spans="1:22" ht="25.5" customHeight="1" x14ac:dyDescent="0.15">
      <c r="A166" s="207" t="s">
        <v>1026</v>
      </c>
      <c r="B166" s="208" t="s">
        <v>1027</v>
      </c>
      <c r="C166" s="209" t="s">
        <v>929</v>
      </c>
      <c r="D166" s="210" t="s">
        <v>19</v>
      </c>
      <c r="E166" s="211" t="s">
        <v>1028</v>
      </c>
      <c r="F166" s="230" t="s">
        <v>4490</v>
      </c>
      <c r="G166" s="194" t="s">
        <v>1029</v>
      </c>
      <c r="H166" s="195">
        <f t="shared" si="2"/>
        <v>1</v>
      </c>
      <c r="I166" s="196">
        <v>45247</v>
      </c>
      <c r="J166" s="197"/>
      <c r="K166" s="197"/>
      <c r="L166" s="198" t="s">
        <v>257</v>
      </c>
      <c r="M166" s="199" t="s">
        <v>521</v>
      </c>
      <c r="N166" s="200">
        <v>5</v>
      </c>
      <c r="O166" s="201">
        <v>0</v>
      </c>
      <c r="P166" s="201">
        <v>0</v>
      </c>
      <c r="Q166" s="202">
        <v>5</v>
      </c>
      <c r="R166" s="203">
        <v>133450</v>
      </c>
      <c r="S166" s="203">
        <v>44767</v>
      </c>
      <c r="T166" s="203">
        <v>0</v>
      </c>
      <c r="U166" s="204">
        <v>178217</v>
      </c>
      <c r="V166" s="212"/>
    </row>
    <row r="167" spans="1:22" ht="25.5" customHeight="1" x14ac:dyDescent="0.15">
      <c r="A167" s="207" t="s">
        <v>1030</v>
      </c>
      <c r="B167" s="208" t="s">
        <v>1031</v>
      </c>
      <c r="C167" s="209" t="s">
        <v>929</v>
      </c>
      <c r="D167" s="210" t="s">
        <v>19</v>
      </c>
      <c r="E167" s="211" t="s">
        <v>1032</v>
      </c>
      <c r="F167" s="230" t="s">
        <v>4491</v>
      </c>
      <c r="G167" s="194" t="s">
        <v>750</v>
      </c>
      <c r="H167" s="195">
        <f t="shared" si="2"/>
        <v>1</v>
      </c>
      <c r="I167" s="196">
        <v>45084</v>
      </c>
      <c r="J167" s="197"/>
      <c r="K167" s="197"/>
      <c r="L167" s="198" t="s">
        <v>257</v>
      </c>
      <c r="M167" s="199" t="s">
        <v>521</v>
      </c>
      <c r="N167" s="200">
        <v>3</v>
      </c>
      <c r="O167" s="201">
        <v>0</v>
      </c>
      <c r="P167" s="201">
        <v>0</v>
      </c>
      <c r="Q167" s="202">
        <v>3</v>
      </c>
      <c r="R167" s="203">
        <v>84400</v>
      </c>
      <c r="S167" s="203">
        <v>46495</v>
      </c>
      <c r="T167" s="203">
        <v>23100</v>
      </c>
      <c r="U167" s="204">
        <v>153995</v>
      </c>
      <c r="V167" s="212"/>
    </row>
    <row r="168" spans="1:22" ht="25.5" customHeight="1" x14ac:dyDescent="0.15">
      <c r="A168" s="207" t="s">
        <v>1033</v>
      </c>
      <c r="B168" s="208" t="s">
        <v>1034</v>
      </c>
      <c r="C168" s="209" t="s">
        <v>929</v>
      </c>
      <c r="D168" s="210" t="s">
        <v>19</v>
      </c>
      <c r="E168" s="211" t="s">
        <v>1035</v>
      </c>
      <c r="F168" s="230" t="s">
        <v>4492</v>
      </c>
      <c r="G168" s="194" t="s">
        <v>750</v>
      </c>
      <c r="H168" s="195">
        <f t="shared" si="2"/>
        <v>1</v>
      </c>
      <c r="I168" s="196">
        <v>45085</v>
      </c>
      <c r="J168" s="197"/>
      <c r="K168" s="197"/>
      <c r="L168" s="198" t="s">
        <v>257</v>
      </c>
      <c r="M168" s="199" t="s">
        <v>564</v>
      </c>
      <c r="N168" s="200">
        <v>4</v>
      </c>
      <c r="O168" s="201">
        <v>0</v>
      </c>
      <c r="P168" s="201">
        <v>0</v>
      </c>
      <c r="Q168" s="202">
        <v>4</v>
      </c>
      <c r="R168" s="203">
        <v>107170</v>
      </c>
      <c r="S168" s="203">
        <v>80968</v>
      </c>
      <c r="T168" s="203">
        <v>6600</v>
      </c>
      <c r="U168" s="204">
        <v>194738</v>
      </c>
      <c r="V168" s="212"/>
    </row>
    <row r="169" spans="1:22" ht="25.5" customHeight="1" x14ac:dyDescent="0.15">
      <c r="A169" s="207" t="s">
        <v>1036</v>
      </c>
      <c r="B169" s="208" t="s">
        <v>1037</v>
      </c>
      <c r="C169" s="209" t="s">
        <v>929</v>
      </c>
      <c r="D169" s="210" t="s">
        <v>19</v>
      </c>
      <c r="E169" s="211" t="s">
        <v>1038</v>
      </c>
      <c r="F169" s="230" t="s">
        <v>4493</v>
      </c>
      <c r="G169" s="194" t="s">
        <v>750</v>
      </c>
      <c r="H169" s="195">
        <f t="shared" si="2"/>
        <v>1</v>
      </c>
      <c r="I169" s="196">
        <v>45086</v>
      </c>
      <c r="J169" s="197"/>
      <c r="K169" s="197"/>
      <c r="L169" s="198" t="s">
        <v>257</v>
      </c>
      <c r="M169" s="199" t="s">
        <v>437</v>
      </c>
      <c r="N169" s="200">
        <v>4</v>
      </c>
      <c r="O169" s="201">
        <v>0</v>
      </c>
      <c r="P169" s="201">
        <v>0</v>
      </c>
      <c r="Q169" s="202">
        <v>4</v>
      </c>
      <c r="R169" s="203">
        <v>107170</v>
      </c>
      <c r="S169" s="203">
        <v>88207</v>
      </c>
      <c r="T169" s="203">
        <v>6600</v>
      </c>
      <c r="U169" s="204">
        <v>201977</v>
      </c>
      <c r="V169" s="212"/>
    </row>
    <row r="170" spans="1:22" ht="25.5" customHeight="1" x14ac:dyDescent="0.15">
      <c r="A170" s="207" t="s">
        <v>1039</v>
      </c>
      <c r="B170" s="208" t="s">
        <v>1040</v>
      </c>
      <c r="C170" s="209" t="s">
        <v>929</v>
      </c>
      <c r="D170" s="210" t="s">
        <v>19</v>
      </c>
      <c r="E170" s="211" t="s">
        <v>1041</v>
      </c>
      <c r="F170" s="230" t="s">
        <v>4494</v>
      </c>
      <c r="G170" s="194" t="s">
        <v>750</v>
      </c>
      <c r="H170" s="195">
        <f t="shared" si="2"/>
        <v>1</v>
      </c>
      <c r="I170" s="196">
        <v>45105</v>
      </c>
      <c r="J170" s="197"/>
      <c r="K170" s="197"/>
      <c r="L170" s="198" t="s">
        <v>257</v>
      </c>
      <c r="M170" s="199" t="s">
        <v>564</v>
      </c>
      <c r="N170" s="200">
        <v>4</v>
      </c>
      <c r="O170" s="201">
        <v>0</v>
      </c>
      <c r="P170" s="201">
        <v>0</v>
      </c>
      <c r="Q170" s="202">
        <v>4</v>
      </c>
      <c r="R170" s="203">
        <v>107170</v>
      </c>
      <c r="S170" s="203">
        <v>119192</v>
      </c>
      <c r="T170" s="203">
        <v>6600</v>
      </c>
      <c r="U170" s="204">
        <v>232962</v>
      </c>
      <c r="V170" s="212" t="s">
        <v>573</v>
      </c>
    </row>
    <row r="171" spans="1:22" ht="25.5" customHeight="1" x14ac:dyDescent="0.15">
      <c r="A171" s="207" t="s">
        <v>1042</v>
      </c>
      <c r="B171" s="208" t="s">
        <v>1043</v>
      </c>
      <c r="C171" s="209" t="s">
        <v>929</v>
      </c>
      <c r="D171" s="210" t="s">
        <v>19</v>
      </c>
      <c r="E171" s="211" t="s">
        <v>1044</v>
      </c>
      <c r="F171" s="230" t="s">
        <v>4495</v>
      </c>
      <c r="G171" s="194" t="s">
        <v>750</v>
      </c>
      <c r="H171" s="195">
        <f t="shared" si="2"/>
        <v>1</v>
      </c>
      <c r="I171" s="196">
        <v>45108</v>
      </c>
      <c r="J171" s="197"/>
      <c r="K171" s="197"/>
      <c r="L171" s="198" t="s">
        <v>257</v>
      </c>
      <c r="M171" s="199" t="s">
        <v>521</v>
      </c>
      <c r="N171" s="200">
        <v>3</v>
      </c>
      <c r="O171" s="201">
        <v>0</v>
      </c>
      <c r="P171" s="201">
        <v>0</v>
      </c>
      <c r="Q171" s="202">
        <v>3</v>
      </c>
      <c r="R171" s="203">
        <v>84400</v>
      </c>
      <c r="S171" s="203">
        <v>36658</v>
      </c>
      <c r="T171" s="203">
        <v>23100</v>
      </c>
      <c r="U171" s="204">
        <v>144158</v>
      </c>
      <c r="V171" s="212"/>
    </row>
    <row r="172" spans="1:22" ht="25.5" customHeight="1" x14ac:dyDescent="0.15">
      <c r="A172" s="207" t="s">
        <v>1045</v>
      </c>
      <c r="B172" s="208" t="s">
        <v>1046</v>
      </c>
      <c r="C172" s="209" t="s">
        <v>929</v>
      </c>
      <c r="D172" s="210" t="s">
        <v>19</v>
      </c>
      <c r="E172" s="211" t="s">
        <v>1047</v>
      </c>
      <c r="F172" s="230" t="s">
        <v>4496</v>
      </c>
      <c r="G172" s="194" t="s">
        <v>750</v>
      </c>
      <c r="H172" s="195">
        <f t="shared" si="2"/>
        <v>2</v>
      </c>
      <c r="I172" s="196">
        <v>45125</v>
      </c>
      <c r="J172" s="197">
        <v>45126</v>
      </c>
      <c r="K172" s="197"/>
      <c r="L172" s="198" t="s">
        <v>257</v>
      </c>
      <c r="M172" s="199" t="s">
        <v>564</v>
      </c>
      <c r="N172" s="200">
        <v>4</v>
      </c>
      <c r="O172" s="201">
        <v>4</v>
      </c>
      <c r="P172" s="201">
        <v>0</v>
      </c>
      <c r="Q172" s="202">
        <v>8</v>
      </c>
      <c r="R172" s="203">
        <v>214340</v>
      </c>
      <c r="S172" s="203">
        <v>133089</v>
      </c>
      <c r="T172" s="203">
        <v>13200</v>
      </c>
      <c r="U172" s="204">
        <v>360629</v>
      </c>
      <c r="V172" s="212"/>
    </row>
    <row r="173" spans="1:22" ht="25.5" customHeight="1" x14ac:dyDescent="0.15">
      <c r="A173" s="207" t="s">
        <v>1048</v>
      </c>
      <c r="B173" s="208" t="s">
        <v>1049</v>
      </c>
      <c r="C173" s="209" t="s">
        <v>929</v>
      </c>
      <c r="D173" s="210" t="s">
        <v>19</v>
      </c>
      <c r="E173" s="211" t="s">
        <v>1050</v>
      </c>
      <c r="F173" s="230" t="s">
        <v>4497</v>
      </c>
      <c r="G173" s="194" t="s">
        <v>750</v>
      </c>
      <c r="H173" s="195">
        <f t="shared" si="2"/>
        <v>1</v>
      </c>
      <c r="I173" s="196">
        <v>45175</v>
      </c>
      <c r="J173" s="197"/>
      <c r="K173" s="197"/>
      <c r="L173" s="198" t="s">
        <v>257</v>
      </c>
      <c r="M173" s="199" t="s">
        <v>437</v>
      </c>
      <c r="N173" s="200">
        <v>4</v>
      </c>
      <c r="O173" s="201">
        <v>0</v>
      </c>
      <c r="P173" s="201">
        <v>0</v>
      </c>
      <c r="Q173" s="202">
        <v>4</v>
      </c>
      <c r="R173" s="203">
        <v>107170</v>
      </c>
      <c r="S173" s="203">
        <v>22709</v>
      </c>
      <c r="T173" s="203">
        <v>6600</v>
      </c>
      <c r="U173" s="204">
        <v>136479</v>
      </c>
      <c r="V173" s="212"/>
    </row>
    <row r="174" spans="1:22" ht="25.5" customHeight="1" x14ac:dyDescent="0.15">
      <c r="A174" s="207" t="s">
        <v>1051</v>
      </c>
      <c r="B174" s="208" t="s">
        <v>1052</v>
      </c>
      <c r="C174" s="209" t="s">
        <v>929</v>
      </c>
      <c r="D174" s="210" t="s">
        <v>19</v>
      </c>
      <c r="E174" s="211" t="s">
        <v>1053</v>
      </c>
      <c r="F174" s="230" t="s">
        <v>4498</v>
      </c>
      <c r="G174" s="194" t="s">
        <v>750</v>
      </c>
      <c r="H174" s="195">
        <f t="shared" si="2"/>
        <v>1</v>
      </c>
      <c r="I174" s="196">
        <v>45182</v>
      </c>
      <c r="J174" s="197"/>
      <c r="K174" s="197"/>
      <c r="L174" s="198" t="s">
        <v>257</v>
      </c>
      <c r="M174" s="199" t="s">
        <v>521</v>
      </c>
      <c r="N174" s="200">
        <v>3</v>
      </c>
      <c r="O174" s="201">
        <v>0</v>
      </c>
      <c r="P174" s="201">
        <v>0</v>
      </c>
      <c r="Q174" s="202">
        <v>3</v>
      </c>
      <c r="R174" s="203">
        <v>84400</v>
      </c>
      <c r="S174" s="203">
        <v>26574</v>
      </c>
      <c r="T174" s="203">
        <v>23100</v>
      </c>
      <c r="U174" s="204">
        <v>134074</v>
      </c>
      <c r="V174" s="212"/>
    </row>
    <row r="175" spans="1:22" ht="25.5" customHeight="1" x14ac:dyDescent="0.15">
      <c r="A175" s="207" t="s">
        <v>1054</v>
      </c>
      <c r="B175" s="208" t="s">
        <v>1055</v>
      </c>
      <c r="C175" s="209" t="s">
        <v>929</v>
      </c>
      <c r="D175" s="210" t="s">
        <v>19</v>
      </c>
      <c r="E175" s="211" t="s">
        <v>1056</v>
      </c>
      <c r="F175" s="230" t="s">
        <v>4499</v>
      </c>
      <c r="G175" s="194" t="s">
        <v>750</v>
      </c>
      <c r="H175" s="195">
        <f t="shared" si="2"/>
        <v>1</v>
      </c>
      <c r="I175" s="196">
        <v>45196</v>
      </c>
      <c r="J175" s="197"/>
      <c r="K175" s="197"/>
      <c r="L175" s="198" t="s">
        <v>257</v>
      </c>
      <c r="M175" s="199" t="s">
        <v>564</v>
      </c>
      <c r="N175" s="200">
        <v>4</v>
      </c>
      <c r="O175" s="201">
        <v>0</v>
      </c>
      <c r="P175" s="201">
        <v>0</v>
      </c>
      <c r="Q175" s="202">
        <v>4</v>
      </c>
      <c r="R175" s="203">
        <v>107170</v>
      </c>
      <c r="S175" s="203">
        <v>73539</v>
      </c>
      <c r="T175" s="203">
        <v>6600</v>
      </c>
      <c r="U175" s="204">
        <v>187309</v>
      </c>
      <c r="V175" s="212"/>
    </row>
    <row r="176" spans="1:22" ht="25.5" customHeight="1" x14ac:dyDescent="0.15">
      <c r="A176" s="207" t="s">
        <v>1057</v>
      </c>
      <c r="B176" s="208" t="s">
        <v>1058</v>
      </c>
      <c r="C176" s="209" t="s">
        <v>929</v>
      </c>
      <c r="D176" s="210" t="s">
        <v>19</v>
      </c>
      <c r="E176" s="211" t="s">
        <v>1059</v>
      </c>
      <c r="F176" s="230" t="s">
        <v>4500</v>
      </c>
      <c r="G176" s="194" t="s">
        <v>750</v>
      </c>
      <c r="H176" s="195">
        <f t="shared" si="2"/>
        <v>2</v>
      </c>
      <c r="I176" s="196">
        <v>45203</v>
      </c>
      <c r="J176" s="197">
        <v>45204</v>
      </c>
      <c r="K176" s="197"/>
      <c r="L176" s="198" t="s">
        <v>257</v>
      </c>
      <c r="M176" s="199" t="s">
        <v>564</v>
      </c>
      <c r="N176" s="200">
        <v>5</v>
      </c>
      <c r="O176" s="201">
        <v>5</v>
      </c>
      <c r="P176" s="201">
        <v>0</v>
      </c>
      <c r="Q176" s="202">
        <v>10</v>
      </c>
      <c r="R176" s="203">
        <v>259880</v>
      </c>
      <c r="S176" s="203">
        <v>100125</v>
      </c>
      <c r="T176" s="203">
        <v>13200</v>
      </c>
      <c r="U176" s="204">
        <v>373205</v>
      </c>
      <c r="V176" s="212"/>
    </row>
    <row r="177" spans="1:22" ht="25.5" customHeight="1" x14ac:dyDescent="0.15">
      <c r="A177" s="207" t="s">
        <v>1060</v>
      </c>
      <c r="B177" s="208" t="s">
        <v>1061</v>
      </c>
      <c r="C177" s="209" t="s">
        <v>929</v>
      </c>
      <c r="D177" s="210" t="s">
        <v>19</v>
      </c>
      <c r="E177" s="211" t="s">
        <v>1062</v>
      </c>
      <c r="F177" s="230" t="s">
        <v>4501</v>
      </c>
      <c r="G177" s="194" t="s">
        <v>750</v>
      </c>
      <c r="H177" s="195">
        <f t="shared" si="2"/>
        <v>2</v>
      </c>
      <c r="I177" s="196">
        <v>45210</v>
      </c>
      <c r="J177" s="197">
        <v>45231</v>
      </c>
      <c r="K177" s="197"/>
      <c r="L177" s="198" t="s">
        <v>257</v>
      </c>
      <c r="M177" s="199" t="s">
        <v>437</v>
      </c>
      <c r="N177" s="200">
        <v>4</v>
      </c>
      <c r="O177" s="201">
        <v>4</v>
      </c>
      <c r="P177" s="201">
        <v>0</v>
      </c>
      <c r="Q177" s="202">
        <v>8</v>
      </c>
      <c r="R177" s="203">
        <v>214340</v>
      </c>
      <c r="S177" s="203">
        <v>162443</v>
      </c>
      <c r="T177" s="203">
        <v>13200</v>
      </c>
      <c r="U177" s="204">
        <v>389983</v>
      </c>
      <c r="V177" s="212"/>
    </row>
    <row r="178" spans="1:22" ht="25.5" customHeight="1" x14ac:dyDescent="0.15">
      <c r="A178" s="207" t="s">
        <v>1063</v>
      </c>
      <c r="B178" s="208" t="s">
        <v>1064</v>
      </c>
      <c r="C178" s="209" t="s">
        <v>929</v>
      </c>
      <c r="D178" s="210" t="s">
        <v>19</v>
      </c>
      <c r="E178" s="211" t="s">
        <v>1065</v>
      </c>
      <c r="F178" s="230" t="s">
        <v>4502</v>
      </c>
      <c r="G178" s="194" t="s">
        <v>1066</v>
      </c>
      <c r="H178" s="195">
        <f t="shared" si="2"/>
        <v>1</v>
      </c>
      <c r="I178" s="196">
        <v>45217</v>
      </c>
      <c r="J178" s="197"/>
      <c r="K178" s="197"/>
      <c r="L178" s="198" t="s">
        <v>257</v>
      </c>
      <c r="M178" s="199" t="s">
        <v>521</v>
      </c>
      <c r="N178" s="200">
        <v>3</v>
      </c>
      <c r="O178" s="201">
        <v>0</v>
      </c>
      <c r="P178" s="201">
        <v>0</v>
      </c>
      <c r="Q178" s="202">
        <v>3</v>
      </c>
      <c r="R178" s="203">
        <v>84400</v>
      </c>
      <c r="S178" s="203">
        <v>40381</v>
      </c>
      <c r="T178" s="203">
        <v>23100</v>
      </c>
      <c r="U178" s="204">
        <v>147881</v>
      </c>
      <c r="V178" s="212"/>
    </row>
    <row r="179" spans="1:22" ht="25.5" customHeight="1" x14ac:dyDescent="0.15">
      <c r="A179" s="207" t="s">
        <v>1067</v>
      </c>
      <c r="B179" s="208" t="s">
        <v>1068</v>
      </c>
      <c r="C179" s="209" t="s">
        <v>929</v>
      </c>
      <c r="D179" s="210" t="s">
        <v>19</v>
      </c>
      <c r="E179" s="211" t="s">
        <v>1069</v>
      </c>
      <c r="F179" s="230" t="s">
        <v>4503</v>
      </c>
      <c r="G179" s="194" t="s">
        <v>750</v>
      </c>
      <c r="H179" s="195">
        <f t="shared" si="2"/>
        <v>1</v>
      </c>
      <c r="I179" s="196">
        <v>45218</v>
      </c>
      <c r="J179" s="197"/>
      <c r="K179" s="197"/>
      <c r="L179" s="198" t="s">
        <v>257</v>
      </c>
      <c r="M179" s="199" t="s">
        <v>564</v>
      </c>
      <c r="N179" s="200">
        <v>4</v>
      </c>
      <c r="O179" s="201">
        <v>0</v>
      </c>
      <c r="P179" s="201">
        <v>0</v>
      </c>
      <c r="Q179" s="202">
        <v>4</v>
      </c>
      <c r="R179" s="203">
        <v>107170</v>
      </c>
      <c r="S179" s="203">
        <v>73348</v>
      </c>
      <c r="T179" s="203">
        <v>6600</v>
      </c>
      <c r="U179" s="204">
        <v>187118</v>
      </c>
      <c r="V179" s="212"/>
    </row>
    <row r="180" spans="1:22" ht="25.5" customHeight="1" x14ac:dyDescent="0.15">
      <c r="A180" s="207" t="s">
        <v>1070</v>
      </c>
      <c r="B180" s="208" t="s">
        <v>1071</v>
      </c>
      <c r="C180" s="209" t="s">
        <v>929</v>
      </c>
      <c r="D180" s="210" t="s">
        <v>19</v>
      </c>
      <c r="E180" s="211" t="s">
        <v>1072</v>
      </c>
      <c r="F180" s="230" t="s">
        <v>4504</v>
      </c>
      <c r="G180" s="194" t="s">
        <v>750</v>
      </c>
      <c r="H180" s="195">
        <f t="shared" si="2"/>
        <v>1</v>
      </c>
      <c r="I180" s="196">
        <v>45219</v>
      </c>
      <c r="J180" s="197"/>
      <c r="K180" s="197"/>
      <c r="L180" s="198" t="s">
        <v>257</v>
      </c>
      <c r="M180" s="199" t="s">
        <v>564</v>
      </c>
      <c r="N180" s="200">
        <v>5</v>
      </c>
      <c r="O180" s="201">
        <v>0</v>
      </c>
      <c r="P180" s="201">
        <v>0</v>
      </c>
      <c r="Q180" s="202">
        <v>5</v>
      </c>
      <c r="R180" s="203">
        <v>129940</v>
      </c>
      <c r="S180" s="203">
        <v>75995</v>
      </c>
      <c r="T180" s="203">
        <v>6600</v>
      </c>
      <c r="U180" s="204">
        <v>212535</v>
      </c>
      <c r="V180" s="212"/>
    </row>
    <row r="181" spans="1:22" ht="25.5" customHeight="1" x14ac:dyDescent="0.15">
      <c r="A181" s="207" t="s">
        <v>1073</v>
      </c>
      <c r="B181" s="208" t="s">
        <v>1074</v>
      </c>
      <c r="C181" s="209" t="s">
        <v>929</v>
      </c>
      <c r="D181" s="210" t="s">
        <v>19</v>
      </c>
      <c r="E181" s="211" t="s">
        <v>1075</v>
      </c>
      <c r="F181" s="230" t="s">
        <v>4505</v>
      </c>
      <c r="G181" s="194" t="s">
        <v>750</v>
      </c>
      <c r="H181" s="195">
        <f t="shared" si="2"/>
        <v>1</v>
      </c>
      <c r="I181" s="196">
        <v>45227</v>
      </c>
      <c r="J181" s="197"/>
      <c r="K181" s="197"/>
      <c r="L181" s="198" t="s">
        <v>257</v>
      </c>
      <c r="M181" s="199" t="s">
        <v>564</v>
      </c>
      <c r="N181" s="200">
        <v>5</v>
      </c>
      <c r="O181" s="201">
        <v>0</v>
      </c>
      <c r="P181" s="201">
        <v>0</v>
      </c>
      <c r="Q181" s="202">
        <v>5</v>
      </c>
      <c r="R181" s="203">
        <v>129940</v>
      </c>
      <c r="S181" s="203">
        <v>149948</v>
      </c>
      <c r="T181" s="203">
        <v>6600</v>
      </c>
      <c r="U181" s="204">
        <v>286488</v>
      </c>
      <c r="V181" s="212"/>
    </row>
    <row r="182" spans="1:22" ht="25.5" customHeight="1" x14ac:dyDescent="0.15">
      <c r="A182" s="207" t="s">
        <v>1076</v>
      </c>
      <c r="B182" s="208" t="s">
        <v>1077</v>
      </c>
      <c r="C182" s="209" t="s">
        <v>929</v>
      </c>
      <c r="D182" s="210" t="s">
        <v>19</v>
      </c>
      <c r="E182" s="211" t="s">
        <v>1078</v>
      </c>
      <c r="F182" s="230" t="s">
        <v>4506</v>
      </c>
      <c r="G182" s="194" t="s">
        <v>750</v>
      </c>
      <c r="H182" s="195">
        <f t="shared" si="2"/>
        <v>1</v>
      </c>
      <c r="I182" s="196">
        <v>45228</v>
      </c>
      <c r="J182" s="197"/>
      <c r="K182" s="197"/>
      <c r="L182" s="198" t="s">
        <v>257</v>
      </c>
      <c r="M182" s="199" t="s">
        <v>564</v>
      </c>
      <c r="N182" s="200">
        <v>4</v>
      </c>
      <c r="O182" s="201">
        <v>0</v>
      </c>
      <c r="P182" s="201">
        <v>0</v>
      </c>
      <c r="Q182" s="202">
        <v>4</v>
      </c>
      <c r="R182" s="203">
        <v>107170</v>
      </c>
      <c r="S182" s="203">
        <v>72949</v>
      </c>
      <c r="T182" s="203">
        <v>4400</v>
      </c>
      <c r="U182" s="204">
        <v>184519</v>
      </c>
      <c r="V182" s="212"/>
    </row>
    <row r="183" spans="1:22" ht="25.5" customHeight="1" x14ac:dyDescent="0.15">
      <c r="A183" s="207" t="s">
        <v>1079</v>
      </c>
      <c r="B183" s="208" t="s">
        <v>1080</v>
      </c>
      <c r="C183" s="209" t="s">
        <v>929</v>
      </c>
      <c r="D183" s="210" t="s">
        <v>19</v>
      </c>
      <c r="E183" s="211" t="s">
        <v>1081</v>
      </c>
      <c r="F183" s="230" t="s">
        <v>4507</v>
      </c>
      <c r="G183" s="194" t="s">
        <v>750</v>
      </c>
      <c r="H183" s="195">
        <f t="shared" si="2"/>
        <v>1</v>
      </c>
      <c r="I183" s="196">
        <v>45232</v>
      </c>
      <c r="J183" s="197"/>
      <c r="K183" s="197"/>
      <c r="L183" s="198" t="s">
        <v>257</v>
      </c>
      <c r="M183" s="199" t="s">
        <v>564</v>
      </c>
      <c r="N183" s="200">
        <v>5</v>
      </c>
      <c r="O183" s="201">
        <v>0</v>
      </c>
      <c r="P183" s="201">
        <v>0</v>
      </c>
      <c r="Q183" s="202">
        <v>5</v>
      </c>
      <c r="R183" s="203">
        <v>129940</v>
      </c>
      <c r="S183" s="203">
        <v>77945</v>
      </c>
      <c r="T183" s="203">
        <v>6600</v>
      </c>
      <c r="U183" s="204">
        <v>214485</v>
      </c>
      <c r="V183" s="212"/>
    </row>
    <row r="184" spans="1:22" ht="25.5" customHeight="1" x14ac:dyDescent="0.15">
      <c r="A184" s="207" t="s">
        <v>1082</v>
      </c>
      <c r="B184" s="208" t="s">
        <v>1083</v>
      </c>
      <c r="C184" s="209" t="s">
        <v>929</v>
      </c>
      <c r="D184" s="210" t="s">
        <v>19</v>
      </c>
      <c r="E184" s="211" t="s">
        <v>1084</v>
      </c>
      <c r="F184" s="230" t="s">
        <v>4508</v>
      </c>
      <c r="G184" s="194" t="s">
        <v>750</v>
      </c>
      <c r="H184" s="195">
        <f t="shared" si="2"/>
        <v>1</v>
      </c>
      <c r="I184" s="196">
        <v>45238</v>
      </c>
      <c r="J184" s="197"/>
      <c r="K184" s="197"/>
      <c r="L184" s="198" t="s">
        <v>257</v>
      </c>
      <c r="M184" s="199" t="s">
        <v>521</v>
      </c>
      <c r="N184" s="200">
        <v>3</v>
      </c>
      <c r="O184" s="201">
        <v>0</v>
      </c>
      <c r="P184" s="201">
        <v>0</v>
      </c>
      <c r="Q184" s="202">
        <v>3</v>
      </c>
      <c r="R184" s="203">
        <v>84400</v>
      </c>
      <c r="S184" s="203">
        <v>24334</v>
      </c>
      <c r="T184" s="203">
        <v>23100</v>
      </c>
      <c r="U184" s="204">
        <v>131834</v>
      </c>
      <c r="V184" s="212"/>
    </row>
    <row r="185" spans="1:22" ht="25.5" customHeight="1" x14ac:dyDescent="0.15">
      <c r="A185" s="207" t="s">
        <v>1085</v>
      </c>
      <c r="B185" s="208" t="s">
        <v>1086</v>
      </c>
      <c r="C185" s="209" t="s">
        <v>929</v>
      </c>
      <c r="D185" s="210" t="s">
        <v>19</v>
      </c>
      <c r="E185" s="211" t="s">
        <v>1087</v>
      </c>
      <c r="F185" s="230" t="s">
        <v>4509</v>
      </c>
      <c r="G185" s="194" t="s">
        <v>750</v>
      </c>
      <c r="H185" s="195">
        <f t="shared" si="2"/>
        <v>1</v>
      </c>
      <c r="I185" s="196">
        <v>45239</v>
      </c>
      <c r="J185" s="197"/>
      <c r="K185" s="197"/>
      <c r="L185" s="198" t="s">
        <v>257</v>
      </c>
      <c r="M185" s="199" t="s">
        <v>521</v>
      </c>
      <c r="N185" s="200">
        <v>3</v>
      </c>
      <c r="O185" s="201">
        <v>0</v>
      </c>
      <c r="P185" s="201">
        <v>0</v>
      </c>
      <c r="Q185" s="202">
        <v>3</v>
      </c>
      <c r="R185" s="203">
        <v>84400</v>
      </c>
      <c r="S185" s="203">
        <v>39022</v>
      </c>
      <c r="T185" s="203">
        <v>23100</v>
      </c>
      <c r="U185" s="204">
        <v>146522</v>
      </c>
      <c r="V185" s="212"/>
    </row>
    <row r="186" spans="1:22" ht="25.5" customHeight="1" x14ac:dyDescent="0.15">
      <c r="A186" s="207" t="s">
        <v>1088</v>
      </c>
      <c r="B186" s="208" t="s">
        <v>1089</v>
      </c>
      <c r="C186" s="209" t="s">
        <v>929</v>
      </c>
      <c r="D186" s="210" t="s">
        <v>19</v>
      </c>
      <c r="E186" s="211" t="s">
        <v>1090</v>
      </c>
      <c r="F186" s="230" t="s">
        <v>4510</v>
      </c>
      <c r="G186" s="194" t="s">
        <v>750</v>
      </c>
      <c r="H186" s="195">
        <f t="shared" si="2"/>
        <v>1</v>
      </c>
      <c r="I186" s="196">
        <v>45240</v>
      </c>
      <c r="J186" s="197"/>
      <c r="K186" s="197"/>
      <c r="L186" s="198" t="s">
        <v>257</v>
      </c>
      <c r="M186" s="199" t="s">
        <v>437</v>
      </c>
      <c r="N186" s="200">
        <v>4</v>
      </c>
      <c r="O186" s="201">
        <v>0</v>
      </c>
      <c r="P186" s="201">
        <v>0</v>
      </c>
      <c r="Q186" s="202">
        <v>4</v>
      </c>
      <c r="R186" s="203">
        <v>107170</v>
      </c>
      <c r="S186" s="203">
        <v>58943</v>
      </c>
      <c r="T186" s="203">
        <v>6600</v>
      </c>
      <c r="U186" s="204">
        <v>172713</v>
      </c>
      <c r="V186" s="212"/>
    </row>
    <row r="187" spans="1:22" ht="25.5" customHeight="1" x14ac:dyDescent="0.15">
      <c r="A187" s="207" t="s">
        <v>1091</v>
      </c>
      <c r="B187" s="208" t="s">
        <v>1092</v>
      </c>
      <c r="C187" s="209" t="s">
        <v>929</v>
      </c>
      <c r="D187" s="210" t="s">
        <v>19</v>
      </c>
      <c r="E187" s="211" t="s">
        <v>1093</v>
      </c>
      <c r="F187" s="230" t="s">
        <v>4511</v>
      </c>
      <c r="G187" s="194" t="s">
        <v>750</v>
      </c>
      <c r="H187" s="195">
        <f t="shared" si="2"/>
        <v>1</v>
      </c>
      <c r="I187" s="196">
        <v>45246</v>
      </c>
      <c r="J187" s="197"/>
      <c r="K187" s="197"/>
      <c r="L187" s="198" t="s">
        <v>257</v>
      </c>
      <c r="M187" s="199" t="s">
        <v>564</v>
      </c>
      <c r="N187" s="200">
        <v>4</v>
      </c>
      <c r="O187" s="201">
        <v>0</v>
      </c>
      <c r="P187" s="201">
        <v>0</v>
      </c>
      <c r="Q187" s="202">
        <v>4</v>
      </c>
      <c r="R187" s="203">
        <v>107170</v>
      </c>
      <c r="S187" s="203">
        <v>58136</v>
      </c>
      <c r="T187" s="203">
        <v>6600</v>
      </c>
      <c r="U187" s="204">
        <v>171906</v>
      </c>
      <c r="V187" s="212"/>
    </row>
    <row r="188" spans="1:22" ht="25.5" customHeight="1" x14ac:dyDescent="0.15">
      <c r="A188" s="207" t="s">
        <v>1094</v>
      </c>
      <c r="B188" s="208" t="s">
        <v>1095</v>
      </c>
      <c r="C188" s="209" t="s">
        <v>929</v>
      </c>
      <c r="D188" s="210" t="s">
        <v>19</v>
      </c>
      <c r="E188" s="211" t="s">
        <v>1096</v>
      </c>
      <c r="F188" s="230" t="s">
        <v>4512</v>
      </c>
      <c r="G188" s="194" t="s">
        <v>750</v>
      </c>
      <c r="H188" s="195">
        <f t="shared" si="2"/>
        <v>1</v>
      </c>
      <c r="I188" s="196">
        <v>45252</v>
      </c>
      <c r="J188" s="197"/>
      <c r="K188" s="197"/>
      <c r="L188" s="198" t="s">
        <v>257</v>
      </c>
      <c r="M188" s="199" t="s">
        <v>521</v>
      </c>
      <c r="N188" s="200">
        <v>3</v>
      </c>
      <c r="O188" s="201">
        <v>0</v>
      </c>
      <c r="P188" s="201">
        <v>0</v>
      </c>
      <c r="Q188" s="202">
        <v>3</v>
      </c>
      <c r="R188" s="203">
        <v>84400</v>
      </c>
      <c r="S188" s="203">
        <v>31914</v>
      </c>
      <c r="T188" s="203">
        <v>23100</v>
      </c>
      <c r="U188" s="204">
        <v>139414</v>
      </c>
      <c r="V188" s="212"/>
    </row>
    <row r="189" spans="1:22" ht="25.5" customHeight="1" x14ac:dyDescent="0.15">
      <c r="A189" s="207" t="s">
        <v>1097</v>
      </c>
      <c r="B189" s="208" t="s">
        <v>1098</v>
      </c>
      <c r="C189" s="209" t="s">
        <v>929</v>
      </c>
      <c r="D189" s="210" t="s">
        <v>19</v>
      </c>
      <c r="E189" s="211" t="s">
        <v>1099</v>
      </c>
      <c r="F189" s="230" t="s">
        <v>4513</v>
      </c>
      <c r="G189" s="194" t="s">
        <v>1066</v>
      </c>
      <c r="H189" s="195">
        <f t="shared" si="2"/>
        <v>1</v>
      </c>
      <c r="I189" s="196">
        <v>45254</v>
      </c>
      <c r="J189" s="197"/>
      <c r="K189" s="197"/>
      <c r="L189" s="198" t="s">
        <v>257</v>
      </c>
      <c r="M189" s="199" t="s">
        <v>521</v>
      </c>
      <c r="N189" s="200">
        <v>3</v>
      </c>
      <c r="O189" s="201">
        <v>0</v>
      </c>
      <c r="P189" s="201">
        <v>0</v>
      </c>
      <c r="Q189" s="202">
        <v>3</v>
      </c>
      <c r="R189" s="203">
        <v>84400</v>
      </c>
      <c r="S189" s="203">
        <v>78788</v>
      </c>
      <c r="T189" s="203">
        <v>23100</v>
      </c>
      <c r="U189" s="204">
        <v>186288</v>
      </c>
      <c r="V189" s="212"/>
    </row>
    <row r="190" spans="1:22" ht="25.5" customHeight="1" x14ac:dyDescent="0.15">
      <c r="A190" s="207" t="s">
        <v>1100</v>
      </c>
      <c r="B190" s="208" t="s">
        <v>1101</v>
      </c>
      <c r="C190" s="209" t="s">
        <v>929</v>
      </c>
      <c r="D190" s="210" t="s">
        <v>19</v>
      </c>
      <c r="E190" s="211" t="s">
        <v>1102</v>
      </c>
      <c r="F190" s="230" t="s">
        <v>4514</v>
      </c>
      <c r="G190" s="194" t="s">
        <v>750</v>
      </c>
      <c r="H190" s="195">
        <f t="shared" si="2"/>
        <v>1</v>
      </c>
      <c r="I190" s="196">
        <v>45260</v>
      </c>
      <c r="J190" s="197"/>
      <c r="K190" s="197"/>
      <c r="L190" s="198" t="s">
        <v>257</v>
      </c>
      <c r="M190" s="199" t="s">
        <v>564</v>
      </c>
      <c r="N190" s="200">
        <v>4</v>
      </c>
      <c r="O190" s="201">
        <v>0</v>
      </c>
      <c r="P190" s="201">
        <v>0</v>
      </c>
      <c r="Q190" s="202">
        <v>4</v>
      </c>
      <c r="R190" s="203">
        <v>107170</v>
      </c>
      <c r="S190" s="203">
        <v>73652</v>
      </c>
      <c r="T190" s="203">
        <v>6600</v>
      </c>
      <c r="U190" s="204">
        <v>187422</v>
      </c>
      <c r="V190" s="212"/>
    </row>
    <row r="191" spans="1:22" ht="25.5" customHeight="1" x14ac:dyDescent="0.15">
      <c r="A191" s="207" t="s">
        <v>1103</v>
      </c>
      <c r="B191" s="208" t="s">
        <v>1104</v>
      </c>
      <c r="C191" s="209" t="s">
        <v>929</v>
      </c>
      <c r="D191" s="210" t="s">
        <v>19</v>
      </c>
      <c r="E191" s="211" t="s">
        <v>1105</v>
      </c>
      <c r="F191" s="230" t="s">
        <v>4515</v>
      </c>
      <c r="G191" s="194" t="s">
        <v>750</v>
      </c>
      <c r="H191" s="195">
        <f t="shared" si="2"/>
        <v>1</v>
      </c>
      <c r="I191" s="196">
        <v>45268</v>
      </c>
      <c r="J191" s="197"/>
      <c r="K191" s="197"/>
      <c r="L191" s="198" t="s">
        <v>257</v>
      </c>
      <c r="M191" s="199" t="s">
        <v>564</v>
      </c>
      <c r="N191" s="200">
        <v>4</v>
      </c>
      <c r="O191" s="201">
        <v>0</v>
      </c>
      <c r="P191" s="201">
        <v>0</v>
      </c>
      <c r="Q191" s="202">
        <v>4</v>
      </c>
      <c r="R191" s="203">
        <v>107170</v>
      </c>
      <c r="S191" s="203">
        <v>78905</v>
      </c>
      <c r="T191" s="203">
        <v>6600</v>
      </c>
      <c r="U191" s="204">
        <v>192675</v>
      </c>
      <c r="V191" s="212"/>
    </row>
    <row r="192" spans="1:22" ht="25.5" customHeight="1" x14ac:dyDescent="0.15">
      <c r="A192" s="207" t="s">
        <v>1106</v>
      </c>
      <c r="B192" s="208" t="s">
        <v>1107</v>
      </c>
      <c r="C192" s="209" t="s">
        <v>929</v>
      </c>
      <c r="D192" s="210" t="s">
        <v>19</v>
      </c>
      <c r="E192" s="211" t="s">
        <v>1108</v>
      </c>
      <c r="F192" s="230" t="s">
        <v>4516</v>
      </c>
      <c r="G192" s="194" t="s">
        <v>750</v>
      </c>
      <c r="H192" s="195">
        <f t="shared" si="2"/>
        <v>1</v>
      </c>
      <c r="I192" s="196">
        <v>45274</v>
      </c>
      <c r="J192" s="197"/>
      <c r="K192" s="197"/>
      <c r="L192" s="198" t="s">
        <v>257</v>
      </c>
      <c r="M192" s="199" t="s">
        <v>521</v>
      </c>
      <c r="N192" s="200">
        <v>3</v>
      </c>
      <c r="O192" s="201">
        <v>0</v>
      </c>
      <c r="P192" s="201">
        <v>0</v>
      </c>
      <c r="Q192" s="202">
        <v>3</v>
      </c>
      <c r="R192" s="203">
        <v>84400</v>
      </c>
      <c r="S192" s="203">
        <v>39868</v>
      </c>
      <c r="T192" s="203">
        <v>23100</v>
      </c>
      <c r="U192" s="204">
        <v>147368</v>
      </c>
      <c r="V192" s="212"/>
    </row>
    <row r="193" spans="1:22" ht="25.5" customHeight="1" x14ac:dyDescent="0.15">
      <c r="A193" s="207" t="s">
        <v>1109</v>
      </c>
      <c r="B193" s="208" t="s">
        <v>1110</v>
      </c>
      <c r="C193" s="209" t="s">
        <v>929</v>
      </c>
      <c r="D193" s="210" t="s">
        <v>19</v>
      </c>
      <c r="E193" s="211" t="s">
        <v>1111</v>
      </c>
      <c r="F193" s="230" t="s">
        <v>4517</v>
      </c>
      <c r="G193" s="194" t="s">
        <v>750</v>
      </c>
      <c r="H193" s="195">
        <f t="shared" si="2"/>
        <v>1</v>
      </c>
      <c r="I193" s="196">
        <v>45275</v>
      </c>
      <c r="J193" s="197"/>
      <c r="K193" s="197"/>
      <c r="L193" s="198" t="s">
        <v>257</v>
      </c>
      <c r="M193" s="199" t="s">
        <v>521</v>
      </c>
      <c r="N193" s="200">
        <v>3</v>
      </c>
      <c r="O193" s="201">
        <v>0</v>
      </c>
      <c r="P193" s="201">
        <v>0</v>
      </c>
      <c r="Q193" s="202">
        <v>3</v>
      </c>
      <c r="R193" s="203">
        <v>84400</v>
      </c>
      <c r="S193" s="203">
        <v>26295</v>
      </c>
      <c r="T193" s="203">
        <v>23100</v>
      </c>
      <c r="U193" s="204">
        <v>133795</v>
      </c>
      <c r="V193" s="212"/>
    </row>
    <row r="194" spans="1:22" ht="25.5" customHeight="1" x14ac:dyDescent="0.15">
      <c r="A194" s="207" t="s">
        <v>1112</v>
      </c>
      <c r="B194" s="208" t="s">
        <v>1113</v>
      </c>
      <c r="C194" s="209" t="s">
        <v>929</v>
      </c>
      <c r="D194" s="210" t="s">
        <v>19</v>
      </c>
      <c r="E194" s="211" t="s">
        <v>1114</v>
      </c>
      <c r="F194" s="230" t="s">
        <v>4518</v>
      </c>
      <c r="G194" s="194" t="s">
        <v>750</v>
      </c>
      <c r="H194" s="195">
        <f t="shared" si="2"/>
        <v>1</v>
      </c>
      <c r="I194" s="196">
        <v>45281</v>
      </c>
      <c r="J194" s="197"/>
      <c r="K194" s="197"/>
      <c r="L194" s="198" t="s">
        <v>257</v>
      </c>
      <c r="M194" s="199" t="s">
        <v>521</v>
      </c>
      <c r="N194" s="200">
        <v>3</v>
      </c>
      <c r="O194" s="201">
        <v>0</v>
      </c>
      <c r="P194" s="201">
        <v>0</v>
      </c>
      <c r="Q194" s="202">
        <v>3</v>
      </c>
      <c r="R194" s="203">
        <v>84400</v>
      </c>
      <c r="S194" s="203">
        <v>39430</v>
      </c>
      <c r="T194" s="203">
        <v>23100</v>
      </c>
      <c r="U194" s="204">
        <v>146930</v>
      </c>
      <c r="V194" s="212"/>
    </row>
    <row r="195" spans="1:22" ht="25.5" customHeight="1" x14ac:dyDescent="0.15">
      <c r="A195" s="207" t="s">
        <v>1115</v>
      </c>
      <c r="B195" s="208" t="s">
        <v>1116</v>
      </c>
      <c r="C195" s="209" t="s">
        <v>929</v>
      </c>
      <c r="D195" s="210" t="s">
        <v>19</v>
      </c>
      <c r="E195" s="211" t="s">
        <v>1117</v>
      </c>
      <c r="F195" s="230" t="s">
        <v>4519</v>
      </c>
      <c r="G195" s="194" t="s">
        <v>750</v>
      </c>
      <c r="H195" s="195">
        <f t="shared" si="2"/>
        <v>1</v>
      </c>
      <c r="I195" s="196">
        <v>45310</v>
      </c>
      <c r="J195" s="197"/>
      <c r="K195" s="197"/>
      <c r="L195" s="198" t="s">
        <v>257</v>
      </c>
      <c r="M195" s="199" t="s">
        <v>564</v>
      </c>
      <c r="N195" s="200">
        <v>4</v>
      </c>
      <c r="O195" s="201">
        <v>0</v>
      </c>
      <c r="P195" s="201">
        <v>0</v>
      </c>
      <c r="Q195" s="202">
        <v>4</v>
      </c>
      <c r="R195" s="203">
        <v>107170</v>
      </c>
      <c r="S195" s="203">
        <v>84215</v>
      </c>
      <c r="T195" s="203">
        <v>6600</v>
      </c>
      <c r="U195" s="204">
        <v>197985</v>
      </c>
      <c r="V195" s="212"/>
    </row>
    <row r="196" spans="1:22" ht="25.5" customHeight="1" x14ac:dyDescent="0.15">
      <c r="A196" s="207" t="s">
        <v>1118</v>
      </c>
      <c r="B196" s="208" t="s">
        <v>1119</v>
      </c>
      <c r="C196" s="209" t="s">
        <v>929</v>
      </c>
      <c r="D196" s="210" t="s">
        <v>19</v>
      </c>
      <c r="E196" s="211" t="s">
        <v>1120</v>
      </c>
      <c r="F196" s="230" t="s">
        <v>4520</v>
      </c>
      <c r="G196" s="194" t="s">
        <v>672</v>
      </c>
      <c r="H196" s="195">
        <f t="shared" si="2"/>
        <v>1</v>
      </c>
      <c r="I196" s="196">
        <v>45112</v>
      </c>
      <c r="J196" s="197"/>
      <c r="K196" s="197"/>
      <c r="L196" s="198" t="s">
        <v>257</v>
      </c>
      <c r="M196" s="199" t="s">
        <v>486</v>
      </c>
      <c r="N196" s="200">
        <v>5</v>
      </c>
      <c r="O196" s="201">
        <v>0</v>
      </c>
      <c r="P196" s="201">
        <v>0</v>
      </c>
      <c r="Q196" s="202">
        <v>5</v>
      </c>
      <c r="R196" s="203">
        <v>133450</v>
      </c>
      <c r="S196" s="203">
        <v>123970</v>
      </c>
      <c r="T196" s="203">
        <v>0</v>
      </c>
      <c r="U196" s="204">
        <v>257420</v>
      </c>
      <c r="V196" s="212"/>
    </row>
    <row r="197" spans="1:22" ht="25.5" customHeight="1" x14ac:dyDescent="0.15">
      <c r="A197" s="207" t="s">
        <v>1121</v>
      </c>
      <c r="B197" s="208" t="s">
        <v>1122</v>
      </c>
      <c r="C197" s="209" t="s">
        <v>929</v>
      </c>
      <c r="D197" s="210" t="s">
        <v>19</v>
      </c>
      <c r="E197" s="211" t="s">
        <v>1123</v>
      </c>
      <c r="F197" s="230" t="s">
        <v>4521</v>
      </c>
      <c r="G197" s="194" t="s">
        <v>672</v>
      </c>
      <c r="H197" s="195">
        <f t="shared" ref="H197:H260" si="3">COUNTA(I197:K197)</f>
        <v>1</v>
      </c>
      <c r="I197" s="196">
        <v>45210</v>
      </c>
      <c r="J197" s="197"/>
      <c r="K197" s="197"/>
      <c r="L197" s="198" t="s">
        <v>257</v>
      </c>
      <c r="M197" s="199" t="s">
        <v>486</v>
      </c>
      <c r="N197" s="200">
        <v>5</v>
      </c>
      <c r="O197" s="201">
        <v>0</v>
      </c>
      <c r="P197" s="201">
        <v>0</v>
      </c>
      <c r="Q197" s="202">
        <v>5</v>
      </c>
      <c r="R197" s="203">
        <v>133450</v>
      </c>
      <c r="S197" s="203">
        <v>123720</v>
      </c>
      <c r="T197" s="203">
        <v>0</v>
      </c>
      <c r="U197" s="204">
        <v>257170</v>
      </c>
      <c r="V197" s="212"/>
    </row>
    <row r="198" spans="1:22" ht="25.5" customHeight="1" x14ac:dyDescent="0.15">
      <c r="A198" s="207" t="s">
        <v>1124</v>
      </c>
      <c r="B198" s="208" t="s">
        <v>1125</v>
      </c>
      <c r="C198" s="209" t="s">
        <v>929</v>
      </c>
      <c r="D198" s="210" t="s">
        <v>19</v>
      </c>
      <c r="E198" s="211" t="s">
        <v>1126</v>
      </c>
      <c r="F198" s="230" t="s">
        <v>4522</v>
      </c>
      <c r="G198" s="194" t="s">
        <v>672</v>
      </c>
      <c r="H198" s="195">
        <f t="shared" si="3"/>
        <v>1</v>
      </c>
      <c r="I198" s="196">
        <v>45267</v>
      </c>
      <c r="J198" s="197"/>
      <c r="K198" s="197"/>
      <c r="L198" s="198" t="s">
        <v>257</v>
      </c>
      <c r="M198" s="199" t="s">
        <v>486</v>
      </c>
      <c r="N198" s="200">
        <v>5</v>
      </c>
      <c r="O198" s="201">
        <v>0</v>
      </c>
      <c r="P198" s="201">
        <v>0</v>
      </c>
      <c r="Q198" s="202">
        <v>5</v>
      </c>
      <c r="R198" s="203">
        <v>133450</v>
      </c>
      <c r="S198" s="203">
        <v>112560</v>
      </c>
      <c r="T198" s="203">
        <v>0</v>
      </c>
      <c r="U198" s="204">
        <v>246010</v>
      </c>
      <c r="V198" s="212"/>
    </row>
    <row r="199" spans="1:22" ht="25.5" customHeight="1" x14ac:dyDescent="0.15">
      <c r="A199" s="207" t="s">
        <v>1127</v>
      </c>
      <c r="B199" s="208" t="s">
        <v>1128</v>
      </c>
      <c r="C199" s="209" t="s">
        <v>929</v>
      </c>
      <c r="D199" s="210" t="s">
        <v>19</v>
      </c>
      <c r="E199" s="211" t="s">
        <v>1129</v>
      </c>
      <c r="F199" s="230" t="s">
        <v>4523</v>
      </c>
      <c r="G199" s="194" t="s">
        <v>672</v>
      </c>
      <c r="H199" s="195">
        <f t="shared" si="3"/>
        <v>1</v>
      </c>
      <c r="I199" s="196">
        <v>45310</v>
      </c>
      <c r="J199" s="197"/>
      <c r="K199" s="197"/>
      <c r="L199" s="198" t="s">
        <v>257</v>
      </c>
      <c r="M199" s="199" t="s">
        <v>486</v>
      </c>
      <c r="N199" s="200">
        <v>5</v>
      </c>
      <c r="O199" s="201">
        <v>0</v>
      </c>
      <c r="P199" s="201">
        <v>0</v>
      </c>
      <c r="Q199" s="202">
        <v>5</v>
      </c>
      <c r="R199" s="203">
        <v>133450</v>
      </c>
      <c r="S199" s="203">
        <v>104760</v>
      </c>
      <c r="T199" s="203">
        <v>0</v>
      </c>
      <c r="U199" s="204">
        <v>238210</v>
      </c>
      <c r="V199" s="212"/>
    </row>
    <row r="200" spans="1:22" ht="25.5" customHeight="1" x14ac:dyDescent="0.15">
      <c r="A200" s="207" t="s">
        <v>1130</v>
      </c>
      <c r="B200" s="208" t="s">
        <v>1131</v>
      </c>
      <c r="C200" s="209" t="s">
        <v>929</v>
      </c>
      <c r="D200" s="210" t="s">
        <v>19</v>
      </c>
      <c r="E200" s="211" t="s">
        <v>1132</v>
      </c>
      <c r="F200" s="230" t="s">
        <v>4524</v>
      </c>
      <c r="G200" s="194" t="s">
        <v>1133</v>
      </c>
      <c r="H200" s="195">
        <f t="shared" si="3"/>
        <v>1</v>
      </c>
      <c r="I200" s="196">
        <v>45237</v>
      </c>
      <c r="J200" s="197"/>
      <c r="K200" s="197"/>
      <c r="L200" s="198" t="s">
        <v>257</v>
      </c>
      <c r="M200" s="199" t="s">
        <v>486</v>
      </c>
      <c r="N200" s="200">
        <v>5</v>
      </c>
      <c r="O200" s="201">
        <v>0</v>
      </c>
      <c r="P200" s="201">
        <v>0</v>
      </c>
      <c r="Q200" s="202">
        <v>5</v>
      </c>
      <c r="R200" s="203">
        <v>133450</v>
      </c>
      <c r="S200" s="203">
        <v>71918</v>
      </c>
      <c r="T200" s="203">
        <v>0</v>
      </c>
      <c r="U200" s="204">
        <v>205368</v>
      </c>
      <c r="V200" s="212"/>
    </row>
    <row r="201" spans="1:22" ht="25.5" customHeight="1" x14ac:dyDescent="0.15">
      <c r="A201" s="207" t="s">
        <v>1134</v>
      </c>
      <c r="B201" s="208" t="s">
        <v>1135</v>
      </c>
      <c r="C201" s="209" t="s">
        <v>929</v>
      </c>
      <c r="D201" s="210" t="s">
        <v>19</v>
      </c>
      <c r="E201" s="211" t="s">
        <v>1136</v>
      </c>
      <c r="F201" s="230" t="s">
        <v>4525</v>
      </c>
      <c r="G201" s="194" t="s">
        <v>1137</v>
      </c>
      <c r="H201" s="195">
        <f t="shared" si="3"/>
        <v>2</v>
      </c>
      <c r="I201" s="196">
        <v>45267</v>
      </c>
      <c r="J201" s="197">
        <v>45268</v>
      </c>
      <c r="K201" s="197"/>
      <c r="L201" s="198" t="s">
        <v>257</v>
      </c>
      <c r="M201" s="199" t="s">
        <v>437</v>
      </c>
      <c r="N201" s="200">
        <v>5</v>
      </c>
      <c r="O201" s="201">
        <v>5</v>
      </c>
      <c r="P201" s="201">
        <v>0</v>
      </c>
      <c r="Q201" s="202">
        <v>10</v>
      </c>
      <c r="R201" s="203">
        <v>266900</v>
      </c>
      <c r="S201" s="203">
        <v>113920</v>
      </c>
      <c r="T201" s="203">
        <v>0</v>
      </c>
      <c r="U201" s="204">
        <v>380820</v>
      </c>
      <c r="V201" s="212"/>
    </row>
    <row r="202" spans="1:22" ht="25.5" customHeight="1" x14ac:dyDescent="0.15">
      <c r="A202" s="207" t="s">
        <v>1138</v>
      </c>
      <c r="B202" s="208" t="s">
        <v>1139</v>
      </c>
      <c r="C202" s="209" t="s">
        <v>929</v>
      </c>
      <c r="D202" s="210" t="s">
        <v>19</v>
      </c>
      <c r="E202" s="211" t="s">
        <v>1140</v>
      </c>
      <c r="F202" s="230" t="s">
        <v>4526</v>
      </c>
      <c r="G202" s="194" t="s">
        <v>1141</v>
      </c>
      <c r="H202" s="195">
        <f t="shared" si="3"/>
        <v>2</v>
      </c>
      <c r="I202" s="196">
        <v>45177</v>
      </c>
      <c r="J202" s="197">
        <v>45184</v>
      </c>
      <c r="K202" s="197"/>
      <c r="L202" s="198" t="s">
        <v>1142</v>
      </c>
      <c r="M202" s="199" t="s">
        <v>1143</v>
      </c>
      <c r="N202" s="200">
        <v>1</v>
      </c>
      <c r="O202" s="201">
        <v>1</v>
      </c>
      <c r="P202" s="201">
        <v>0</v>
      </c>
      <c r="Q202" s="202">
        <v>2</v>
      </c>
      <c r="R202" s="203">
        <v>92100</v>
      </c>
      <c r="S202" s="203">
        <v>0</v>
      </c>
      <c r="T202" s="203">
        <v>8481</v>
      </c>
      <c r="U202" s="204">
        <v>100581</v>
      </c>
      <c r="V202" s="212"/>
    </row>
    <row r="203" spans="1:22" ht="25.5" customHeight="1" x14ac:dyDescent="0.15">
      <c r="A203" s="207" t="s">
        <v>1144</v>
      </c>
      <c r="B203" s="208" t="s">
        <v>1145</v>
      </c>
      <c r="C203" s="209" t="s">
        <v>929</v>
      </c>
      <c r="D203" s="210" t="s">
        <v>19</v>
      </c>
      <c r="E203" s="211" t="s">
        <v>1146</v>
      </c>
      <c r="F203" s="230" t="s">
        <v>4527</v>
      </c>
      <c r="G203" s="194" t="s">
        <v>1147</v>
      </c>
      <c r="H203" s="195">
        <f t="shared" si="3"/>
        <v>2</v>
      </c>
      <c r="I203" s="196">
        <v>45191</v>
      </c>
      <c r="J203" s="197">
        <v>45198</v>
      </c>
      <c r="K203" s="197"/>
      <c r="L203" s="198" t="s">
        <v>1142</v>
      </c>
      <c r="M203" s="199" t="s">
        <v>1143</v>
      </c>
      <c r="N203" s="200">
        <v>1</v>
      </c>
      <c r="O203" s="201">
        <v>1</v>
      </c>
      <c r="P203" s="201">
        <v>0</v>
      </c>
      <c r="Q203" s="202">
        <v>2</v>
      </c>
      <c r="R203" s="203">
        <v>102500</v>
      </c>
      <c r="S203" s="203">
        <v>0</v>
      </c>
      <c r="T203" s="203">
        <v>13772</v>
      </c>
      <c r="U203" s="204">
        <v>116272</v>
      </c>
      <c r="V203" s="212"/>
    </row>
    <row r="204" spans="1:22" ht="25.5" customHeight="1" x14ac:dyDescent="0.15">
      <c r="A204" s="207" t="s">
        <v>1148</v>
      </c>
      <c r="B204" s="208" t="s">
        <v>1149</v>
      </c>
      <c r="C204" s="209" t="s">
        <v>929</v>
      </c>
      <c r="D204" s="210" t="s">
        <v>19</v>
      </c>
      <c r="E204" s="211" t="s">
        <v>1150</v>
      </c>
      <c r="F204" s="230" t="s">
        <v>4528</v>
      </c>
      <c r="G204" s="194" t="s">
        <v>1151</v>
      </c>
      <c r="H204" s="195">
        <f t="shared" si="3"/>
        <v>1</v>
      </c>
      <c r="I204" s="196">
        <v>45247</v>
      </c>
      <c r="J204" s="197"/>
      <c r="K204" s="197"/>
      <c r="L204" s="198" t="s">
        <v>257</v>
      </c>
      <c r="M204" s="199" t="s">
        <v>564</v>
      </c>
      <c r="N204" s="200">
        <v>5</v>
      </c>
      <c r="O204" s="201">
        <v>0</v>
      </c>
      <c r="P204" s="201">
        <v>0</v>
      </c>
      <c r="Q204" s="202">
        <v>5</v>
      </c>
      <c r="R204" s="203">
        <v>138800</v>
      </c>
      <c r="S204" s="203">
        <v>50124</v>
      </c>
      <c r="T204" s="203">
        <v>0</v>
      </c>
      <c r="U204" s="204">
        <v>188924</v>
      </c>
      <c r="V204" s="212"/>
    </row>
    <row r="205" spans="1:22" ht="25.5" customHeight="1" x14ac:dyDescent="0.15">
      <c r="A205" s="207" t="s">
        <v>1152</v>
      </c>
      <c r="B205" s="208" t="s">
        <v>1153</v>
      </c>
      <c r="C205" s="209" t="s">
        <v>929</v>
      </c>
      <c r="D205" s="210" t="s">
        <v>19</v>
      </c>
      <c r="E205" s="211" t="s">
        <v>1154</v>
      </c>
      <c r="F205" s="230" t="s">
        <v>4529</v>
      </c>
      <c r="G205" s="194" t="s">
        <v>1155</v>
      </c>
      <c r="H205" s="195">
        <f t="shared" si="3"/>
        <v>1</v>
      </c>
      <c r="I205" s="196">
        <v>45238</v>
      </c>
      <c r="J205" s="197"/>
      <c r="K205" s="197"/>
      <c r="L205" s="198" t="s">
        <v>474</v>
      </c>
      <c r="M205" s="199" t="s">
        <v>537</v>
      </c>
      <c r="N205" s="200">
        <v>5</v>
      </c>
      <c r="O205" s="201">
        <v>0</v>
      </c>
      <c r="P205" s="201">
        <v>0</v>
      </c>
      <c r="Q205" s="202">
        <v>5</v>
      </c>
      <c r="R205" s="203">
        <v>133450</v>
      </c>
      <c r="S205" s="203">
        <v>77943</v>
      </c>
      <c r="T205" s="203">
        <v>46800</v>
      </c>
      <c r="U205" s="204">
        <v>258193</v>
      </c>
      <c r="V205" s="212"/>
    </row>
    <row r="206" spans="1:22" ht="25.5" customHeight="1" x14ac:dyDescent="0.15">
      <c r="A206" s="207" t="s">
        <v>1156</v>
      </c>
      <c r="B206" s="208" t="s">
        <v>1157</v>
      </c>
      <c r="C206" s="209" t="s">
        <v>929</v>
      </c>
      <c r="D206" s="210" t="s">
        <v>19</v>
      </c>
      <c r="E206" s="211" t="s">
        <v>1158</v>
      </c>
      <c r="F206" s="230" t="s">
        <v>4530</v>
      </c>
      <c r="G206" s="194" t="s">
        <v>1159</v>
      </c>
      <c r="H206" s="195">
        <f t="shared" si="3"/>
        <v>1</v>
      </c>
      <c r="I206" s="196">
        <v>45199</v>
      </c>
      <c r="J206" s="197"/>
      <c r="K206" s="197"/>
      <c r="L206" s="198" t="s">
        <v>257</v>
      </c>
      <c r="M206" s="199" t="s">
        <v>486</v>
      </c>
      <c r="N206" s="200">
        <v>3</v>
      </c>
      <c r="O206" s="201">
        <v>0</v>
      </c>
      <c r="P206" s="201">
        <v>0</v>
      </c>
      <c r="Q206" s="202">
        <v>3</v>
      </c>
      <c r="R206" s="203">
        <v>94330</v>
      </c>
      <c r="S206" s="203">
        <v>79380</v>
      </c>
      <c r="T206" s="203">
        <v>49500</v>
      </c>
      <c r="U206" s="204">
        <v>223210</v>
      </c>
      <c r="V206" s="212"/>
    </row>
    <row r="207" spans="1:22" ht="25.5" customHeight="1" x14ac:dyDescent="0.15">
      <c r="A207" s="207" t="s">
        <v>1160</v>
      </c>
      <c r="B207" s="208" t="s">
        <v>1161</v>
      </c>
      <c r="C207" s="209" t="s">
        <v>929</v>
      </c>
      <c r="D207" s="210" t="s">
        <v>19</v>
      </c>
      <c r="E207" s="211" t="s">
        <v>1162</v>
      </c>
      <c r="F207" s="230" t="s">
        <v>4531</v>
      </c>
      <c r="G207" s="194" t="s">
        <v>1159</v>
      </c>
      <c r="H207" s="195">
        <f t="shared" si="3"/>
        <v>3</v>
      </c>
      <c r="I207" s="196">
        <v>45265</v>
      </c>
      <c r="J207" s="197">
        <v>45266</v>
      </c>
      <c r="K207" s="197">
        <v>45267</v>
      </c>
      <c r="L207" s="198" t="s">
        <v>257</v>
      </c>
      <c r="M207" s="199" t="s">
        <v>486</v>
      </c>
      <c r="N207" s="200">
        <v>3</v>
      </c>
      <c r="O207" s="201">
        <v>3</v>
      </c>
      <c r="P207" s="201">
        <v>3</v>
      </c>
      <c r="Q207" s="202">
        <v>9</v>
      </c>
      <c r="R207" s="203">
        <v>224310</v>
      </c>
      <c r="S207" s="203">
        <v>56340</v>
      </c>
      <c r="T207" s="203">
        <v>49500</v>
      </c>
      <c r="U207" s="204">
        <v>330150</v>
      </c>
      <c r="V207" s="212"/>
    </row>
    <row r="208" spans="1:22" ht="25.5" customHeight="1" x14ac:dyDescent="0.15">
      <c r="A208" s="207" t="s">
        <v>1163</v>
      </c>
      <c r="B208" s="208" t="s">
        <v>1164</v>
      </c>
      <c r="C208" s="209" t="s">
        <v>929</v>
      </c>
      <c r="D208" s="210" t="s">
        <v>19</v>
      </c>
      <c r="E208" s="211" t="s">
        <v>1165</v>
      </c>
      <c r="F208" s="230" t="s">
        <v>4532</v>
      </c>
      <c r="G208" s="194" t="s">
        <v>1159</v>
      </c>
      <c r="H208" s="195">
        <f t="shared" si="3"/>
        <v>3</v>
      </c>
      <c r="I208" s="196">
        <v>45237</v>
      </c>
      <c r="J208" s="197">
        <v>45238</v>
      </c>
      <c r="K208" s="197">
        <v>45239</v>
      </c>
      <c r="L208" s="198" t="s">
        <v>257</v>
      </c>
      <c r="M208" s="199" t="s">
        <v>486</v>
      </c>
      <c r="N208" s="200">
        <v>3</v>
      </c>
      <c r="O208" s="201">
        <v>3</v>
      </c>
      <c r="P208" s="201">
        <v>3</v>
      </c>
      <c r="Q208" s="202">
        <v>9</v>
      </c>
      <c r="R208" s="203">
        <v>224310</v>
      </c>
      <c r="S208" s="203">
        <v>189480</v>
      </c>
      <c r="T208" s="203">
        <v>49500</v>
      </c>
      <c r="U208" s="204">
        <v>463290</v>
      </c>
      <c r="V208" s="212"/>
    </row>
    <row r="209" spans="1:22" ht="25.5" customHeight="1" x14ac:dyDescent="0.15">
      <c r="A209" s="207" t="s">
        <v>1166</v>
      </c>
      <c r="B209" s="208" t="s">
        <v>1167</v>
      </c>
      <c r="C209" s="209" t="s">
        <v>929</v>
      </c>
      <c r="D209" s="210" t="s">
        <v>19</v>
      </c>
      <c r="E209" s="211" t="s">
        <v>1168</v>
      </c>
      <c r="F209" s="230" t="s">
        <v>4533</v>
      </c>
      <c r="G209" s="194" t="s">
        <v>1159</v>
      </c>
      <c r="H209" s="195">
        <f t="shared" si="3"/>
        <v>3</v>
      </c>
      <c r="I209" s="196">
        <v>45237</v>
      </c>
      <c r="J209" s="197">
        <v>45238</v>
      </c>
      <c r="K209" s="197">
        <v>45239</v>
      </c>
      <c r="L209" s="198" t="s">
        <v>257</v>
      </c>
      <c r="M209" s="199" t="s">
        <v>486</v>
      </c>
      <c r="N209" s="200">
        <v>3</v>
      </c>
      <c r="O209" s="201">
        <v>3</v>
      </c>
      <c r="P209" s="201">
        <v>3</v>
      </c>
      <c r="Q209" s="202">
        <v>9</v>
      </c>
      <c r="R209" s="203">
        <v>224310</v>
      </c>
      <c r="S209" s="203">
        <v>0</v>
      </c>
      <c r="T209" s="203">
        <v>49500</v>
      </c>
      <c r="U209" s="204">
        <v>273810</v>
      </c>
      <c r="V209" s="212"/>
    </row>
    <row r="210" spans="1:22" ht="25.5" customHeight="1" x14ac:dyDescent="0.15">
      <c r="A210" s="207" t="s">
        <v>1169</v>
      </c>
      <c r="B210" s="208" t="s">
        <v>1170</v>
      </c>
      <c r="C210" s="209" t="s">
        <v>929</v>
      </c>
      <c r="D210" s="210" t="s">
        <v>19</v>
      </c>
      <c r="E210" s="211" t="s">
        <v>1171</v>
      </c>
      <c r="F210" s="230" t="s">
        <v>4534</v>
      </c>
      <c r="G210" s="194" t="s">
        <v>1159</v>
      </c>
      <c r="H210" s="195">
        <f t="shared" si="3"/>
        <v>1</v>
      </c>
      <c r="I210" s="196">
        <v>45240</v>
      </c>
      <c r="J210" s="197"/>
      <c r="K210" s="197"/>
      <c r="L210" s="198" t="s">
        <v>257</v>
      </c>
      <c r="M210" s="199" t="s">
        <v>486</v>
      </c>
      <c r="N210" s="200">
        <v>3</v>
      </c>
      <c r="O210" s="201">
        <v>0</v>
      </c>
      <c r="P210" s="201">
        <v>0</v>
      </c>
      <c r="Q210" s="202">
        <v>3</v>
      </c>
      <c r="R210" s="203">
        <v>94330</v>
      </c>
      <c r="S210" s="203">
        <v>0</v>
      </c>
      <c r="T210" s="203">
        <v>49500</v>
      </c>
      <c r="U210" s="204">
        <v>143830</v>
      </c>
      <c r="V210" s="212"/>
    </row>
    <row r="211" spans="1:22" ht="25.5" customHeight="1" x14ac:dyDescent="0.15">
      <c r="A211" s="207" t="s">
        <v>1172</v>
      </c>
      <c r="B211" s="208" t="s">
        <v>1173</v>
      </c>
      <c r="C211" s="209" t="s">
        <v>929</v>
      </c>
      <c r="D211" s="210" t="s">
        <v>19</v>
      </c>
      <c r="E211" s="211" t="s">
        <v>1174</v>
      </c>
      <c r="F211" s="230" t="s">
        <v>4535</v>
      </c>
      <c r="G211" s="194" t="s">
        <v>1159</v>
      </c>
      <c r="H211" s="195">
        <f t="shared" si="3"/>
        <v>2</v>
      </c>
      <c r="I211" s="196">
        <v>45264</v>
      </c>
      <c r="J211" s="197">
        <v>45265</v>
      </c>
      <c r="K211" s="197"/>
      <c r="L211" s="198" t="s">
        <v>257</v>
      </c>
      <c r="M211" s="199" t="s">
        <v>486</v>
      </c>
      <c r="N211" s="200">
        <v>3</v>
      </c>
      <c r="O211" s="201">
        <v>3</v>
      </c>
      <c r="P211" s="201">
        <v>0</v>
      </c>
      <c r="Q211" s="202">
        <v>6</v>
      </c>
      <c r="R211" s="203">
        <v>188660</v>
      </c>
      <c r="S211" s="203">
        <v>60560</v>
      </c>
      <c r="T211" s="203">
        <v>49500</v>
      </c>
      <c r="U211" s="204">
        <v>298720</v>
      </c>
      <c r="V211" s="212"/>
    </row>
    <row r="212" spans="1:22" ht="25.5" customHeight="1" x14ac:dyDescent="0.15">
      <c r="A212" s="207" t="s">
        <v>1175</v>
      </c>
      <c r="B212" s="208" t="s">
        <v>1176</v>
      </c>
      <c r="C212" s="209" t="s">
        <v>929</v>
      </c>
      <c r="D212" s="210" t="s">
        <v>19</v>
      </c>
      <c r="E212" s="211" t="s">
        <v>1177</v>
      </c>
      <c r="F212" s="230" t="s">
        <v>4536</v>
      </c>
      <c r="G212" s="194" t="s">
        <v>1159</v>
      </c>
      <c r="H212" s="195">
        <f t="shared" si="3"/>
        <v>3</v>
      </c>
      <c r="I212" s="196">
        <v>45272</v>
      </c>
      <c r="J212" s="197">
        <v>45273</v>
      </c>
      <c r="K212" s="197">
        <v>45274</v>
      </c>
      <c r="L212" s="198" t="s">
        <v>257</v>
      </c>
      <c r="M212" s="199" t="s">
        <v>486</v>
      </c>
      <c r="N212" s="200">
        <v>3</v>
      </c>
      <c r="O212" s="201">
        <v>3</v>
      </c>
      <c r="P212" s="201">
        <v>3</v>
      </c>
      <c r="Q212" s="202">
        <v>9</v>
      </c>
      <c r="R212" s="203">
        <v>224310</v>
      </c>
      <c r="S212" s="203">
        <v>83000</v>
      </c>
      <c r="T212" s="203">
        <v>49500</v>
      </c>
      <c r="U212" s="204">
        <v>356810</v>
      </c>
      <c r="V212" s="212"/>
    </row>
    <row r="213" spans="1:22" ht="25.5" customHeight="1" x14ac:dyDescent="0.15">
      <c r="A213" s="207" t="s">
        <v>1178</v>
      </c>
      <c r="B213" s="208" t="s">
        <v>1179</v>
      </c>
      <c r="C213" s="209" t="s">
        <v>929</v>
      </c>
      <c r="D213" s="210" t="s">
        <v>19</v>
      </c>
      <c r="E213" s="211" t="s">
        <v>1180</v>
      </c>
      <c r="F213" s="230" t="s">
        <v>4537</v>
      </c>
      <c r="G213" s="194" t="s">
        <v>1181</v>
      </c>
      <c r="H213" s="195">
        <f t="shared" si="3"/>
        <v>1</v>
      </c>
      <c r="I213" s="196">
        <v>45245</v>
      </c>
      <c r="J213" s="197"/>
      <c r="K213" s="197"/>
      <c r="L213" s="198" t="s">
        <v>257</v>
      </c>
      <c r="M213" s="199" t="s">
        <v>431</v>
      </c>
      <c r="N213" s="200">
        <v>5</v>
      </c>
      <c r="O213" s="201">
        <v>0</v>
      </c>
      <c r="P213" s="201">
        <v>0</v>
      </c>
      <c r="Q213" s="202">
        <v>5</v>
      </c>
      <c r="R213" s="203">
        <v>133450</v>
      </c>
      <c r="S213" s="203">
        <v>83880</v>
      </c>
      <c r="T213" s="203">
        <v>50000</v>
      </c>
      <c r="U213" s="204">
        <v>267330</v>
      </c>
      <c r="V213" s="212"/>
    </row>
    <row r="214" spans="1:22" ht="25.5" customHeight="1" x14ac:dyDescent="0.15">
      <c r="A214" s="207" t="s">
        <v>1182</v>
      </c>
      <c r="B214" s="208" t="s">
        <v>1183</v>
      </c>
      <c r="C214" s="209" t="s">
        <v>929</v>
      </c>
      <c r="D214" s="210" t="s">
        <v>19</v>
      </c>
      <c r="E214" s="211" t="s">
        <v>1184</v>
      </c>
      <c r="F214" s="230" t="s">
        <v>4538</v>
      </c>
      <c r="G214" s="194" t="s">
        <v>1185</v>
      </c>
      <c r="H214" s="195">
        <f t="shared" si="3"/>
        <v>3</v>
      </c>
      <c r="I214" s="196">
        <v>45177</v>
      </c>
      <c r="J214" s="197">
        <v>45191</v>
      </c>
      <c r="K214" s="197">
        <v>45233</v>
      </c>
      <c r="L214" s="198" t="s">
        <v>257</v>
      </c>
      <c r="M214" s="199" t="s">
        <v>684</v>
      </c>
      <c r="N214" s="200">
        <v>0</v>
      </c>
      <c r="O214" s="201">
        <v>0</v>
      </c>
      <c r="P214" s="201">
        <v>0</v>
      </c>
      <c r="Q214" s="202">
        <v>0</v>
      </c>
      <c r="R214" s="203">
        <v>106950</v>
      </c>
      <c r="S214" s="203">
        <v>184320</v>
      </c>
      <c r="T214" s="203">
        <v>49900</v>
      </c>
      <c r="U214" s="204">
        <v>341170</v>
      </c>
      <c r="V214" s="212"/>
    </row>
    <row r="215" spans="1:22" ht="25.5" customHeight="1" x14ac:dyDescent="0.15">
      <c r="A215" s="207" t="s">
        <v>1186</v>
      </c>
      <c r="B215" s="208" t="s">
        <v>1187</v>
      </c>
      <c r="C215" s="209" t="s">
        <v>929</v>
      </c>
      <c r="D215" s="210" t="s">
        <v>19</v>
      </c>
      <c r="E215" s="211" t="s">
        <v>1188</v>
      </c>
      <c r="F215" s="230" t="s">
        <v>4539</v>
      </c>
      <c r="G215" s="194" t="s">
        <v>1189</v>
      </c>
      <c r="H215" s="195">
        <f t="shared" si="3"/>
        <v>3</v>
      </c>
      <c r="I215" s="196">
        <v>45176</v>
      </c>
      <c r="J215" s="197">
        <v>45216</v>
      </c>
      <c r="K215" s="197">
        <v>45236</v>
      </c>
      <c r="L215" s="198" t="s">
        <v>257</v>
      </c>
      <c r="M215" s="199" t="s">
        <v>684</v>
      </c>
      <c r="N215" s="200">
        <v>0</v>
      </c>
      <c r="O215" s="201">
        <v>0</v>
      </c>
      <c r="P215" s="201">
        <v>0</v>
      </c>
      <c r="Q215" s="202">
        <v>0</v>
      </c>
      <c r="R215" s="203">
        <v>106950</v>
      </c>
      <c r="S215" s="203">
        <v>65628</v>
      </c>
      <c r="T215" s="203">
        <v>46600</v>
      </c>
      <c r="U215" s="204">
        <v>219178</v>
      </c>
      <c r="V215" s="212"/>
    </row>
    <row r="216" spans="1:22" ht="25.5" customHeight="1" x14ac:dyDescent="0.15">
      <c r="A216" s="207" t="s">
        <v>1190</v>
      </c>
      <c r="B216" s="208" t="s">
        <v>1191</v>
      </c>
      <c r="C216" s="209" t="s">
        <v>929</v>
      </c>
      <c r="D216" s="210" t="s">
        <v>19</v>
      </c>
      <c r="E216" s="211" t="s">
        <v>1192</v>
      </c>
      <c r="F216" s="230" t="s">
        <v>4540</v>
      </c>
      <c r="G216" s="194" t="s">
        <v>1189</v>
      </c>
      <c r="H216" s="195">
        <f t="shared" si="3"/>
        <v>3</v>
      </c>
      <c r="I216" s="196">
        <v>45182</v>
      </c>
      <c r="J216" s="197">
        <v>45218</v>
      </c>
      <c r="K216" s="197">
        <v>45243</v>
      </c>
      <c r="L216" s="198" t="s">
        <v>257</v>
      </c>
      <c r="M216" s="199" t="s">
        <v>684</v>
      </c>
      <c r="N216" s="200">
        <v>0</v>
      </c>
      <c r="O216" s="201">
        <v>0</v>
      </c>
      <c r="P216" s="201">
        <v>0</v>
      </c>
      <c r="Q216" s="202">
        <v>0</v>
      </c>
      <c r="R216" s="203">
        <v>106950</v>
      </c>
      <c r="S216" s="203">
        <v>65628</v>
      </c>
      <c r="T216" s="203">
        <v>46600</v>
      </c>
      <c r="U216" s="204">
        <v>219178</v>
      </c>
      <c r="V216" s="212"/>
    </row>
    <row r="217" spans="1:22" ht="25.5" customHeight="1" x14ac:dyDescent="0.15">
      <c r="A217" s="207" t="s">
        <v>1193</v>
      </c>
      <c r="B217" s="208" t="s">
        <v>1194</v>
      </c>
      <c r="C217" s="209" t="s">
        <v>929</v>
      </c>
      <c r="D217" s="210" t="s">
        <v>19</v>
      </c>
      <c r="E217" s="211" t="s">
        <v>1195</v>
      </c>
      <c r="F217" s="230" t="s">
        <v>4541</v>
      </c>
      <c r="G217" s="194" t="s">
        <v>1189</v>
      </c>
      <c r="H217" s="195">
        <f t="shared" si="3"/>
        <v>3</v>
      </c>
      <c r="I217" s="196">
        <v>45191</v>
      </c>
      <c r="J217" s="197">
        <v>45212</v>
      </c>
      <c r="K217" s="197">
        <v>45233</v>
      </c>
      <c r="L217" s="198" t="s">
        <v>257</v>
      </c>
      <c r="M217" s="199" t="s">
        <v>684</v>
      </c>
      <c r="N217" s="200">
        <v>0</v>
      </c>
      <c r="O217" s="201">
        <v>0</v>
      </c>
      <c r="P217" s="201">
        <v>0</v>
      </c>
      <c r="Q217" s="202">
        <v>0</v>
      </c>
      <c r="R217" s="203">
        <v>106950</v>
      </c>
      <c r="S217" s="203">
        <v>60865</v>
      </c>
      <c r="T217" s="203">
        <v>46600</v>
      </c>
      <c r="U217" s="204">
        <v>214415</v>
      </c>
      <c r="V217" s="212"/>
    </row>
    <row r="218" spans="1:22" ht="25.5" customHeight="1" x14ac:dyDescent="0.15">
      <c r="A218" s="207" t="s">
        <v>1196</v>
      </c>
      <c r="B218" s="208" t="s">
        <v>1197</v>
      </c>
      <c r="C218" s="209" t="s">
        <v>929</v>
      </c>
      <c r="D218" s="210" t="s">
        <v>19</v>
      </c>
      <c r="E218" s="211" t="s">
        <v>1198</v>
      </c>
      <c r="F218" s="230" t="s">
        <v>4542</v>
      </c>
      <c r="G218" s="194" t="s">
        <v>1189</v>
      </c>
      <c r="H218" s="195">
        <f t="shared" si="3"/>
        <v>3</v>
      </c>
      <c r="I218" s="196">
        <v>45230</v>
      </c>
      <c r="J218" s="197">
        <v>45246</v>
      </c>
      <c r="K218" s="197">
        <v>45251</v>
      </c>
      <c r="L218" s="198" t="s">
        <v>257</v>
      </c>
      <c r="M218" s="199" t="s">
        <v>684</v>
      </c>
      <c r="N218" s="200">
        <v>0</v>
      </c>
      <c r="O218" s="201">
        <v>0</v>
      </c>
      <c r="P218" s="201">
        <v>0</v>
      </c>
      <c r="Q218" s="202">
        <v>0</v>
      </c>
      <c r="R218" s="203">
        <v>106950</v>
      </c>
      <c r="S218" s="203">
        <v>65628</v>
      </c>
      <c r="T218" s="203">
        <v>46600</v>
      </c>
      <c r="U218" s="204">
        <v>219178</v>
      </c>
      <c r="V218" s="212"/>
    </row>
    <row r="219" spans="1:22" ht="25.5" customHeight="1" x14ac:dyDescent="0.15">
      <c r="A219" s="207" t="s">
        <v>1199</v>
      </c>
      <c r="B219" s="208" t="s">
        <v>1200</v>
      </c>
      <c r="C219" s="209" t="s">
        <v>929</v>
      </c>
      <c r="D219" s="210" t="s">
        <v>19</v>
      </c>
      <c r="E219" s="211" t="s">
        <v>1201</v>
      </c>
      <c r="F219" s="230" t="s">
        <v>4543</v>
      </c>
      <c r="G219" s="194" t="s">
        <v>1189</v>
      </c>
      <c r="H219" s="195">
        <f t="shared" si="3"/>
        <v>1</v>
      </c>
      <c r="I219" s="196">
        <v>45232</v>
      </c>
      <c r="J219" s="197"/>
      <c r="K219" s="197"/>
      <c r="L219" s="198" t="s">
        <v>257</v>
      </c>
      <c r="M219" s="199" t="s">
        <v>684</v>
      </c>
      <c r="N219" s="200">
        <v>0</v>
      </c>
      <c r="O219" s="201">
        <v>0</v>
      </c>
      <c r="P219" s="201">
        <v>0</v>
      </c>
      <c r="Q219" s="202">
        <v>0</v>
      </c>
      <c r="R219" s="203">
        <v>35650</v>
      </c>
      <c r="S219" s="203">
        <v>16763</v>
      </c>
      <c r="T219" s="203">
        <v>47640</v>
      </c>
      <c r="U219" s="204">
        <v>100053</v>
      </c>
      <c r="V219" s="212"/>
    </row>
    <row r="220" spans="1:22" ht="25.5" customHeight="1" x14ac:dyDescent="0.15">
      <c r="A220" s="207" t="s">
        <v>1202</v>
      </c>
      <c r="B220" s="208" t="s">
        <v>1203</v>
      </c>
      <c r="C220" s="209" t="s">
        <v>929</v>
      </c>
      <c r="D220" s="210" t="s">
        <v>19</v>
      </c>
      <c r="E220" s="211" t="s">
        <v>1204</v>
      </c>
      <c r="F220" s="230" t="s">
        <v>4544</v>
      </c>
      <c r="G220" s="194" t="s">
        <v>1189</v>
      </c>
      <c r="H220" s="195">
        <f t="shared" si="3"/>
        <v>2</v>
      </c>
      <c r="I220" s="196">
        <v>45239</v>
      </c>
      <c r="J220" s="197">
        <v>45267</v>
      </c>
      <c r="K220" s="197"/>
      <c r="L220" s="198" t="s">
        <v>257</v>
      </c>
      <c r="M220" s="199" t="s">
        <v>684</v>
      </c>
      <c r="N220" s="200">
        <v>0</v>
      </c>
      <c r="O220" s="201">
        <v>0</v>
      </c>
      <c r="P220" s="201">
        <v>0</v>
      </c>
      <c r="Q220" s="202">
        <v>0</v>
      </c>
      <c r="R220" s="203">
        <v>71300</v>
      </c>
      <c r="S220" s="203">
        <v>43752</v>
      </c>
      <c r="T220" s="203">
        <v>44400</v>
      </c>
      <c r="U220" s="204">
        <v>159452</v>
      </c>
      <c r="V220" s="212"/>
    </row>
    <row r="221" spans="1:22" ht="25.5" customHeight="1" x14ac:dyDescent="0.15">
      <c r="A221" s="207" t="s">
        <v>1205</v>
      </c>
      <c r="B221" s="208" t="s">
        <v>1206</v>
      </c>
      <c r="C221" s="209" t="s">
        <v>929</v>
      </c>
      <c r="D221" s="210" t="s">
        <v>19</v>
      </c>
      <c r="E221" s="211" t="s">
        <v>1207</v>
      </c>
      <c r="F221" s="230" t="s">
        <v>4545</v>
      </c>
      <c r="G221" s="194" t="s">
        <v>1208</v>
      </c>
      <c r="H221" s="195">
        <f t="shared" si="3"/>
        <v>1</v>
      </c>
      <c r="I221" s="196">
        <v>45219</v>
      </c>
      <c r="J221" s="197"/>
      <c r="K221" s="197"/>
      <c r="L221" s="198" t="s">
        <v>474</v>
      </c>
      <c r="M221" s="199" t="s">
        <v>1209</v>
      </c>
      <c r="N221" s="200">
        <v>3</v>
      </c>
      <c r="O221" s="201">
        <v>0</v>
      </c>
      <c r="P221" s="201">
        <v>0</v>
      </c>
      <c r="Q221" s="202">
        <v>3</v>
      </c>
      <c r="R221" s="203">
        <v>66850</v>
      </c>
      <c r="S221" s="203">
        <v>39920</v>
      </c>
      <c r="T221" s="203">
        <v>4800</v>
      </c>
      <c r="U221" s="204">
        <v>111570</v>
      </c>
      <c r="V221" s="212"/>
    </row>
    <row r="222" spans="1:22" ht="25.5" customHeight="1" x14ac:dyDescent="0.15">
      <c r="A222" s="207" t="s">
        <v>1210</v>
      </c>
      <c r="B222" s="208" t="s">
        <v>1211</v>
      </c>
      <c r="C222" s="209" t="s">
        <v>929</v>
      </c>
      <c r="D222" s="210" t="s">
        <v>19</v>
      </c>
      <c r="E222" s="211" t="s">
        <v>1212</v>
      </c>
      <c r="F222" s="230" t="s">
        <v>4546</v>
      </c>
      <c r="G222" s="194" t="s">
        <v>1213</v>
      </c>
      <c r="H222" s="195">
        <f t="shared" si="3"/>
        <v>2</v>
      </c>
      <c r="I222" s="196">
        <v>45244</v>
      </c>
      <c r="J222" s="197">
        <v>45245</v>
      </c>
      <c r="K222" s="197"/>
      <c r="L222" s="198" t="s">
        <v>257</v>
      </c>
      <c r="M222" s="199" t="s">
        <v>521</v>
      </c>
      <c r="N222" s="200">
        <v>5</v>
      </c>
      <c r="O222" s="201">
        <v>5</v>
      </c>
      <c r="P222" s="201">
        <v>0</v>
      </c>
      <c r="Q222" s="202">
        <v>10</v>
      </c>
      <c r="R222" s="203">
        <v>266900</v>
      </c>
      <c r="S222" s="203">
        <v>180971</v>
      </c>
      <c r="T222" s="203">
        <v>50000</v>
      </c>
      <c r="U222" s="204">
        <v>497871</v>
      </c>
      <c r="V222" s="212"/>
    </row>
    <row r="223" spans="1:22" ht="25.5" customHeight="1" x14ac:dyDescent="0.15">
      <c r="A223" s="207" t="s">
        <v>1214</v>
      </c>
      <c r="B223" s="208" t="s">
        <v>1215</v>
      </c>
      <c r="C223" s="209" t="s">
        <v>929</v>
      </c>
      <c r="D223" s="210" t="s">
        <v>19</v>
      </c>
      <c r="E223" s="211" t="s">
        <v>1216</v>
      </c>
      <c r="F223" s="230" t="s">
        <v>4547</v>
      </c>
      <c r="G223" s="194" t="s">
        <v>1213</v>
      </c>
      <c r="H223" s="195">
        <f t="shared" si="3"/>
        <v>1</v>
      </c>
      <c r="I223" s="196">
        <v>45266</v>
      </c>
      <c r="J223" s="197"/>
      <c r="K223" s="197"/>
      <c r="L223" s="198" t="s">
        <v>257</v>
      </c>
      <c r="M223" s="199" t="s">
        <v>521</v>
      </c>
      <c r="N223" s="200">
        <v>5</v>
      </c>
      <c r="O223" s="201">
        <v>0</v>
      </c>
      <c r="P223" s="201">
        <v>0</v>
      </c>
      <c r="Q223" s="202">
        <v>5</v>
      </c>
      <c r="R223" s="203">
        <v>133450</v>
      </c>
      <c r="S223" s="203">
        <v>59523</v>
      </c>
      <c r="T223" s="203">
        <v>50000</v>
      </c>
      <c r="U223" s="204">
        <v>242973</v>
      </c>
      <c r="V223" s="212"/>
    </row>
    <row r="224" spans="1:22" ht="25.5" customHeight="1" x14ac:dyDescent="0.15">
      <c r="A224" s="207" t="s">
        <v>1217</v>
      </c>
      <c r="B224" s="208" t="s">
        <v>1218</v>
      </c>
      <c r="C224" s="209" t="s">
        <v>1219</v>
      </c>
      <c r="D224" s="210" t="s">
        <v>20</v>
      </c>
      <c r="E224" s="211" t="s">
        <v>1220</v>
      </c>
      <c r="F224" s="230" t="s">
        <v>4548</v>
      </c>
      <c r="G224" s="194" t="s">
        <v>940</v>
      </c>
      <c r="H224" s="195">
        <f t="shared" si="3"/>
        <v>1</v>
      </c>
      <c r="I224" s="196">
        <v>45121</v>
      </c>
      <c r="J224" s="197"/>
      <c r="K224" s="197"/>
      <c r="L224" s="198" t="s">
        <v>462</v>
      </c>
      <c r="M224" s="199" t="s">
        <v>941</v>
      </c>
      <c r="N224" s="200">
        <v>1</v>
      </c>
      <c r="O224" s="201">
        <v>0</v>
      </c>
      <c r="P224" s="201">
        <v>0</v>
      </c>
      <c r="Q224" s="202">
        <v>1</v>
      </c>
      <c r="R224" s="203">
        <v>55210</v>
      </c>
      <c r="S224" s="203">
        <v>20454</v>
      </c>
      <c r="T224" s="203">
        <v>0</v>
      </c>
      <c r="U224" s="204">
        <v>75664</v>
      </c>
      <c r="V224" s="212"/>
    </row>
    <row r="225" spans="1:22" ht="25.5" customHeight="1" x14ac:dyDescent="0.15">
      <c r="A225" s="207" t="s">
        <v>1221</v>
      </c>
      <c r="B225" s="208" t="s">
        <v>1222</v>
      </c>
      <c r="C225" s="209" t="s">
        <v>1219</v>
      </c>
      <c r="D225" s="210" t="s">
        <v>20</v>
      </c>
      <c r="E225" s="211" t="s">
        <v>1223</v>
      </c>
      <c r="F225" s="230" t="s">
        <v>4549</v>
      </c>
      <c r="G225" s="194" t="s">
        <v>940</v>
      </c>
      <c r="H225" s="195">
        <f t="shared" si="3"/>
        <v>1</v>
      </c>
      <c r="I225" s="196">
        <v>45126</v>
      </c>
      <c r="J225" s="197"/>
      <c r="K225" s="197"/>
      <c r="L225" s="198" t="s">
        <v>462</v>
      </c>
      <c r="M225" s="199" t="s">
        <v>941</v>
      </c>
      <c r="N225" s="200">
        <v>1</v>
      </c>
      <c r="O225" s="201">
        <v>0</v>
      </c>
      <c r="P225" s="201">
        <v>0</v>
      </c>
      <c r="Q225" s="202">
        <v>1</v>
      </c>
      <c r="R225" s="203">
        <v>55210</v>
      </c>
      <c r="S225" s="203">
        <v>16958</v>
      </c>
      <c r="T225" s="203">
        <v>0</v>
      </c>
      <c r="U225" s="204">
        <v>72168</v>
      </c>
      <c r="V225" s="212"/>
    </row>
    <row r="226" spans="1:22" ht="25.5" customHeight="1" x14ac:dyDescent="0.15">
      <c r="A226" s="207" t="s">
        <v>1224</v>
      </c>
      <c r="B226" s="208" t="s">
        <v>1225</v>
      </c>
      <c r="C226" s="209" t="s">
        <v>1219</v>
      </c>
      <c r="D226" s="210" t="s">
        <v>20</v>
      </c>
      <c r="E226" s="211" t="s">
        <v>1226</v>
      </c>
      <c r="F226" s="230" t="s">
        <v>4550</v>
      </c>
      <c r="G226" s="194" t="s">
        <v>940</v>
      </c>
      <c r="H226" s="195">
        <f t="shared" si="3"/>
        <v>1</v>
      </c>
      <c r="I226" s="196">
        <v>45281</v>
      </c>
      <c r="J226" s="197"/>
      <c r="K226" s="197"/>
      <c r="L226" s="198" t="s">
        <v>462</v>
      </c>
      <c r="M226" s="199" t="s">
        <v>941</v>
      </c>
      <c r="N226" s="200">
        <v>1</v>
      </c>
      <c r="O226" s="201">
        <v>0</v>
      </c>
      <c r="P226" s="201">
        <v>0</v>
      </c>
      <c r="Q226" s="202">
        <v>1</v>
      </c>
      <c r="R226" s="203">
        <v>55210</v>
      </c>
      <c r="S226" s="203">
        <v>21590</v>
      </c>
      <c r="T226" s="203">
        <v>0</v>
      </c>
      <c r="U226" s="204">
        <v>76800</v>
      </c>
      <c r="V226" s="212"/>
    </row>
    <row r="227" spans="1:22" ht="25.5" customHeight="1" x14ac:dyDescent="0.15">
      <c r="A227" s="207" t="s">
        <v>1227</v>
      </c>
      <c r="B227" s="208" t="s">
        <v>1228</v>
      </c>
      <c r="C227" s="209" t="s">
        <v>1219</v>
      </c>
      <c r="D227" s="210" t="s">
        <v>20</v>
      </c>
      <c r="E227" s="211" t="s">
        <v>1229</v>
      </c>
      <c r="F227" s="230" t="s">
        <v>4551</v>
      </c>
      <c r="G227" s="194" t="s">
        <v>1230</v>
      </c>
      <c r="H227" s="195">
        <f t="shared" si="3"/>
        <v>3</v>
      </c>
      <c r="I227" s="196">
        <v>45090</v>
      </c>
      <c r="J227" s="197">
        <v>45231</v>
      </c>
      <c r="K227" s="197">
        <v>45232</v>
      </c>
      <c r="L227" s="198" t="s">
        <v>462</v>
      </c>
      <c r="M227" s="199" t="s">
        <v>1231</v>
      </c>
      <c r="N227" s="200">
        <v>2</v>
      </c>
      <c r="O227" s="201">
        <v>1</v>
      </c>
      <c r="P227" s="201">
        <v>1</v>
      </c>
      <c r="Q227" s="202">
        <v>4</v>
      </c>
      <c r="R227" s="203">
        <v>174630</v>
      </c>
      <c r="S227" s="203">
        <v>4181</v>
      </c>
      <c r="T227" s="203">
        <v>0</v>
      </c>
      <c r="U227" s="204">
        <v>178811</v>
      </c>
      <c r="V227" s="212"/>
    </row>
    <row r="228" spans="1:22" ht="25.5" customHeight="1" x14ac:dyDescent="0.15">
      <c r="A228" s="207" t="s">
        <v>1232</v>
      </c>
      <c r="B228" s="208" t="s">
        <v>1233</v>
      </c>
      <c r="C228" s="209" t="s">
        <v>1219</v>
      </c>
      <c r="D228" s="210" t="s">
        <v>20</v>
      </c>
      <c r="E228" s="211" t="s">
        <v>1234</v>
      </c>
      <c r="F228" s="230" t="s">
        <v>4552</v>
      </c>
      <c r="G228" s="194" t="s">
        <v>1235</v>
      </c>
      <c r="H228" s="195">
        <f t="shared" si="3"/>
        <v>1</v>
      </c>
      <c r="I228" s="196">
        <v>45230</v>
      </c>
      <c r="J228" s="197"/>
      <c r="K228" s="197"/>
      <c r="L228" s="198" t="s">
        <v>462</v>
      </c>
      <c r="M228" s="199" t="s">
        <v>463</v>
      </c>
      <c r="N228" s="200">
        <v>1</v>
      </c>
      <c r="O228" s="201">
        <v>0</v>
      </c>
      <c r="P228" s="201">
        <v>0</v>
      </c>
      <c r="Q228" s="202">
        <v>1</v>
      </c>
      <c r="R228" s="203">
        <v>51250</v>
      </c>
      <c r="S228" s="203">
        <v>14314</v>
      </c>
      <c r="T228" s="203">
        <v>49500</v>
      </c>
      <c r="U228" s="204">
        <v>115064</v>
      </c>
      <c r="V228" s="212"/>
    </row>
    <row r="229" spans="1:22" ht="25.5" customHeight="1" x14ac:dyDescent="0.15">
      <c r="A229" s="207" t="s">
        <v>1236</v>
      </c>
      <c r="B229" s="208" t="s">
        <v>1237</v>
      </c>
      <c r="C229" s="209" t="s">
        <v>1219</v>
      </c>
      <c r="D229" s="210" t="s">
        <v>20</v>
      </c>
      <c r="E229" s="211" t="s">
        <v>1238</v>
      </c>
      <c r="F229" s="230" t="s">
        <v>4553</v>
      </c>
      <c r="G229" s="194" t="s">
        <v>1235</v>
      </c>
      <c r="H229" s="195">
        <f t="shared" si="3"/>
        <v>2</v>
      </c>
      <c r="I229" s="196">
        <v>45244</v>
      </c>
      <c r="J229" s="197">
        <v>45245</v>
      </c>
      <c r="K229" s="197"/>
      <c r="L229" s="198" t="s">
        <v>462</v>
      </c>
      <c r="M229" s="199" t="s">
        <v>463</v>
      </c>
      <c r="N229" s="200">
        <v>1</v>
      </c>
      <c r="O229" s="201">
        <v>1</v>
      </c>
      <c r="P229" s="201">
        <v>0</v>
      </c>
      <c r="Q229" s="202">
        <v>2</v>
      </c>
      <c r="R229" s="203">
        <v>110420</v>
      </c>
      <c r="S229" s="203">
        <v>28924</v>
      </c>
      <c r="T229" s="203">
        <v>49500</v>
      </c>
      <c r="U229" s="204">
        <v>188844</v>
      </c>
      <c r="V229" s="212"/>
    </row>
    <row r="230" spans="1:22" ht="25.5" customHeight="1" x14ac:dyDescent="0.15">
      <c r="A230" s="207" t="s">
        <v>1239</v>
      </c>
      <c r="B230" s="208" t="s">
        <v>1240</v>
      </c>
      <c r="C230" s="209" t="s">
        <v>1219</v>
      </c>
      <c r="D230" s="210" t="s">
        <v>20</v>
      </c>
      <c r="E230" s="211" t="s">
        <v>1241</v>
      </c>
      <c r="F230" s="230" t="s">
        <v>4554</v>
      </c>
      <c r="G230" s="194" t="s">
        <v>1235</v>
      </c>
      <c r="H230" s="195">
        <f t="shared" si="3"/>
        <v>2</v>
      </c>
      <c r="I230" s="196">
        <v>45264</v>
      </c>
      <c r="J230" s="197">
        <v>45265</v>
      </c>
      <c r="K230" s="197"/>
      <c r="L230" s="198" t="s">
        <v>462</v>
      </c>
      <c r="M230" s="199" t="s">
        <v>463</v>
      </c>
      <c r="N230" s="200">
        <v>1</v>
      </c>
      <c r="O230" s="201">
        <v>1</v>
      </c>
      <c r="P230" s="201">
        <v>0</v>
      </c>
      <c r="Q230" s="202">
        <v>2</v>
      </c>
      <c r="R230" s="203">
        <v>97300</v>
      </c>
      <c r="S230" s="203">
        <v>28998</v>
      </c>
      <c r="T230" s="203">
        <v>49500</v>
      </c>
      <c r="U230" s="204">
        <v>175798</v>
      </c>
      <c r="V230" s="212"/>
    </row>
    <row r="231" spans="1:22" ht="25.5" customHeight="1" x14ac:dyDescent="0.15">
      <c r="A231" s="207" t="s">
        <v>1242</v>
      </c>
      <c r="B231" s="208" t="s">
        <v>1243</v>
      </c>
      <c r="C231" s="209" t="s">
        <v>1219</v>
      </c>
      <c r="D231" s="210" t="s">
        <v>20</v>
      </c>
      <c r="E231" s="211" t="s">
        <v>1244</v>
      </c>
      <c r="F231" s="230" t="s">
        <v>4555</v>
      </c>
      <c r="G231" s="194" t="s">
        <v>1235</v>
      </c>
      <c r="H231" s="195">
        <f t="shared" si="3"/>
        <v>1</v>
      </c>
      <c r="I231" s="196">
        <v>45280</v>
      </c>
      <c r="J231" s="197"/>
      <c r="K231" s="197"/>
      <c r="L231" s="198" t="s">
        <v>462</v>
      </c>
      <c r="M231" s="199" t="s">
        <v>463</v>
      </c>
      <c r="N231" s="200">
        <v>1</v>
      </c>
      <c r="O231" s="201">
        <v>0</v>
      </c>
      <c r="P231" s="201">
        <v>0</v>
      </c>
      <c r="Q231" s="202">
        <v>1</v>
      </c>
      <c r="R231" s="203">
        <v>46050</v>
      </c>
      <c r="S231" s="203">
        <v>6463</v>
      </c>
      <c r="T231" s="203">
        <v>49500</v>
      </c>
      <c r="U231" s="204">
        <v>102013</v>
      </c>
      <c r="V231" s="212"/>
    </row>
    <row r="232" spans="1:22" ht="25.5" customHeight="1" x14ac:dyDescent="0.15">
      <c r="A232" s="207" t="s">
        <v>1245</v>
      </c>
      <c r="B232" s="208" t="s">
        <v>1246</v>
      </c>
      <c r="C232" s="209" t="s">
        <v>1219</v>
      </c>
      <c r="D232" s="210" t="s">
        <v>20</v>
      </c>
      <c r="E232" s="211" t="s">
        <v>1247</v>
      </c>
      <c r="F232" s="230" t="s">
        <v>4556</v>
      </c>
      <c r="G232" s="194" t="s">
        <v>516</v>
      </c>
      <c r="H232" s="195">
        <f t="shared" si="3"/>
        <v>1</v>
      </c>
      <c r="I232" s="196">
        <v>45091</v>
      </c>
      <c r="J232" s="197"/>
      <c r="K232" s="197"/>
      <c r="L232" s="198" t="s">
        <v>257</v>
      </c>
      <c r="M232" s="199" t="s">
        <v>437</v>
      </c>
      <c r="N232" s="200">
        <v>5</v>
      </c>
      <c r="O232" s="201">
        <v>0</v>
      </c>
      <c r="P232" s="201">
        <v>0</v>
      </c>
      <c r="Q232" s="202">
        <v>5</v>
      </c>
      <c r="R232" s="203">
        <v>133450</v>
      </c>
      <c r="S232" s="203">
        <v>135180</v>
      </c>
      <c r="T232" s="203">
        <v>32960</v>
      </c>
      <c r="U232" s="204">
        <v>301590</v>
      </c>
      <c r="V232" s="212"/>
    </row>
    <row r="233" spans="1:22" ht="25.5" customHeight="1" x14ac:dyDescent="0.15">
      <c r="A233" s="207" t="s">
        <v>1248</v>
      </c>
      <c r="B233" s="208" t="s">
        <v>1249</v>
      </c>
      <c r="C233" s="209" t="s">
        <v>1219</v>
      </c>
      <c r="D233" s="210" t="s">
        <v>20</v>
      </c>
      <c r="E233" s="211" t="s">
        <v>1250</v>
      </c>
      <c r="F233" s="230" t="s">
        <v>4557</v>
      </c>
      <c r="G233" s="194" t="s">
        <v>1251</v>
      </c>
      <c r="H233" s="195">
        <f t="shared" si="3"/>
        <v>3</v>
      </c>
      <c r="I233" s="196">
        <v>45265</v>
      </c>
      <c r="J233" s="197">
        <v>45266</v>
      </c>
      <c r="K233" s="197">
        <v>45267</v>
      </c>
      <c r="L233" s="198" t="s">
        <v>462</v>
      </c>
      <c r="M233" s="199" t="s">
        <v>463</v>
      </c>
      <c r="N233" s="200">
        <v>0</v>
      </c>
      <c r="O233" s="201">
        <v>0</v>
      </c>
      <c r="P233" s="201">
        <v>0</v>
      </c>
      <c r="Q233" s="202">
        <v>0</v>
      </c>
      <c r="R233" s="203">
        <v>106950</v>
      </c>
      <c r="S233" s="203">
        <v>6889</v>
      </c>
      <c r="T233" s="203">
        <v>49500</v>
      </c>
      <c r="U233" s="204">
        <v>163339</v>
      </c>
      <c r="V233" s="212"/>
    </row>
    <row r="234" spans="1:22" ht="25.5" customHeight="1" x14ac:dyDescent="0.15">
      <c r="A234" s="207" t="s">
        <v>1252</v>
      </c>
      <c r="B234" s="208" t="s">
        <v>1253</v>
      </c>
      <c r="C234" s="209" t="s">
        <v>1219</v>
      </c>
      <c r="D234" s="210" t="s">
        <v>20</v>
      </c>
      <c r="E234" s="211" t="s">
        <v>1254</v>
      </c>
      <c r="F234" s="230" t="s">
        <v>4558</v>
      </c>
      <c r="G234" s="194" t="s">
        <v>750</v>
      </c>
      <c r="H234" s="195">
        <f t="shared" si="3"/>
        <v>1</v>
      </c>
      <c r="I234" s="196">
        <v>45106</v>
      </c>
      <c r="J234" s="197"/>
      <c r="K234" s="197"/>
      <c r="L234" s="198" t="s">
        <v>257</v>
      </c>
      <c r="M234" s="199" t="s">
        <v>564</v>
      </c>
      <c r="N234" s="200">
        <v>5</v>
      </c>
      <c r="O234" s="201">
        <v>0</v>
      </c>
      <c r="P234" s="201">
        <v>0</v>
      </c>
      <c r="Q234" s="202">
        <v>5</v>
      </c>
      <c r="R234" s="203">
        <v>129940</v>
      </c>
      <c r="S234" s="203">
        <v>83075</v>
      </c>
      <c r="T234" s="203">
        <v>6600</v>
      </c>
      <c r="U234" s="204">
        <v>219615</v>
      </c>
      <c r="V234" s="212"/>
    </row>
    <row r="235" spans="1:22" ht="25.5" customHeight="1" x14ac:dyDescent="0.15">
      <c r="A235" s="207" t="s">
        <v>1255</v>
      </c>
      <c r="B235" s="208" t="s">
        <v>1256</v>
      </c>
      <c r="C235" s="209" t="s">
        <v>1219</v>
      </c>
      <c r="D235" s="210" t="s">
        <v>20</v>
      </c>
      <c r="E235" s="211" t="s">
        <v>1257</v>
      </c>
      <c r="F235" s="230" t="s">
        <v>4559</v>
      </c>
      <c r="G235" s="194" t="s">
        <v>750</v>
      </c>
      <c r="H235" s="195">
        <f t="shared" si="3"/>
        <v>1</v>
      </c>
      <c r="I235" s="196">
        <v>45128</v>
      </c>
      <c r="J235" s="197"/>
      <c r="K235" s="197"/>
      <c r="L235" s="198" t="s">
        <v>257</v>
      </c>
      <c r="M235" s="199" t="s">
        <v>521</v>
      </c>
      <c r="N235" s="200">
        <v>3</v>
      </c>
      <c r="O235" s="201">
        <v>0</v>
      </c>
      <c r="P235" s="201">
        <v>0</v>
      </c>
      <c r="Q235" s="202">
        <v>3</v>
      </c>
      <c r="R235" s="203">
        <v>84400</v>
      </c>
      <c r="S235" s="203">
        <v>31389</v>
      </c>
      <c r="T235" s="203">
        <v>23100</v>
      </c>
      <c r="U235" s="204">
        <v>138889</v>
      </c>
      <c r="V235" s="212"/>
    </row>
    <row r="236" spans="1:22" ht="25.5" customHeight="1" x14ac:dyDescent="0.15">
      <c r="A236" s="207" t="s">
        <v>1258</v>
      </c>
      <c r="B236" s="208" t="s">
        <v>1259</v>
      </c>
      <c r="C236" s="209" t="s">
        <v>1219</v>
      </c>
      <c r="D236" s="210" t="s">
        <v>20</v>
      </c>
      <c r="E236" s="211" t="s">
        <v>1260</v>
      </c>
      <c r="F236" s="230" t="s">
        <v>4560</v>
      </c>
      <c r="G236" s="194" t="s">
        <v>1261</v>
      </c>
      <c r="H236" s="195">
        <f t="shared" si="3"/>
        <v>1</v>
      </c>
      <c r="I236" s="196">
        <v>45216</v>
      </c>
      <c r="J236" s="197"/>
      <c r="K236" s="197"/>
      <c r="L236" s="198" t="s">
        <v>257</v>
      </c>
      <c r="M236" s="199" t="s">
        <v>437</v>
      </c>
      <c r="N236" s="200">
        <v>1</v>
      </c>
      <c r="O236" s="201">
        <v>0</v>
      </c>
      <c r="P236" s="201">
        <v>0</v>
      </c>
      <c r="Q236" s="202">
        <v>1</v>
      </c>
      <c r="R236" s="203">
        <v>48690</v>
      </c>
      <c r="S236" s="203">
        <v>40999</v>
      </c>
      <c r="T236" s="203">
        <v>0</v>
      </c>
      <c r="U236" s="204">
        <v>89689</v>
      </c>
      <c r="V236" s="212"/>
    </row>
    <row r="237" spans="1:22" ht="25.5" customHeight="1" x14ac:dyDescent="0.15">
      <c r="A237" s="207" t="s">
        <v>1262</v>
      </c>
      <c r="B237" s="208" t="s">
        <v>1263</v>
      </c>
      <c r="C237" s="209" t="s">
        <v>1219</v>
      </c>
      <c r="D237" s="210" t="s">
        <v>20</v>
      </c>
      <c r="E237" s="211" t="s">
        <v>1264</v>
      </c>
      <c r="F237" s="230" t="s">
        <v>4561</v>
      </c>
      <c r="G237" s="194" t="s">
        <v>1261</v>
      </c>
      <c r="H237" s="195">
        <f t="shared" si="3"/>
        <v>1</v>
      </c>
      <c r="I237" s="196">
        <v>45219</v>
      </c>
      <c r="J237" s="197"/>
      <c r="K237" s="197"/>
      <c r="L237" s="198" t="s">
        <v>257</v>
      </c>
      <c r="M237" s="199" t="s">
        <v>437</v>
      </c>
      <c r="N237" s="200">
        <v>1</v>
      </c>
      <c r="O237" s="201">
        <v>0</v>
      </c>
      <c r="P237" s="201">
        <v>0</v>
      </c>
      <c r="Q237" s="202">
        <v>1</v>
      </c>
      <c r="R237" s="203">
        <v>42170</v>
      </c>
      <c r="S237" s="203">
        <v>42903</v>
      </c>
      <c r="T237" s="203">
        <v>0</v>
      </c>
      <c r="U237" s="204">
        <v>85073</v>
      </c>
      <c r="V237" s="212"/>
    </row>
    <row r="238" spans="1:22" ht="25.5" customHeight="1" x14ac:dyDescent="0.15">
      <c r="A238" s="207" t="s">
        <v>1265</v>
      </c>
      <c r="B238" s="208" t="s">
        <v>1266</v>
      </c>
      <c r="C238" s="209" t="s">
        <v>1219</v>
      </c>
      <c r="D238" s="210" t="s">
        <v>20</v>
      </c>
      <c r="E238" s="211" t="s">
        <v>1267</v>
      </c>
      <c r="F238" s="230" t="s">
        <v>4562</v>
      </c>
      <c r="G238" s="194" t="s">
        <v>1261</v>
      </c>
      <c r="H238" s="195">
        <f t="shared" si="3"/>
        <v>1</v>
      </c>
      <c r="I238" s="196">
        <v>45223</v>
      </c>
      <c r="J238" s="197"/>
      <c r="K238" s="197"/>
      <c r="L238" s="198" t="s">
        <v>257</v>
      </c>
      <c r="M238" s="199" t="s">
        <v>437</v>
      </c>
      <c r="N238" s="200">
        <v>1</v>
      </c>
      <c r="O238" s="201">
        <v>0</v>
      </c>
      <c r="P238" s="201">
        <v>0</v>
      </c>
      <c r="Q238" s="202">
        <v>1</v>
      </c>
      <c r="R238" s="203">
        <v>42170</v>
      </c>
      <c r="S238" s="203">
        <v>39724</v>
      </c>
      <c r="T238" s="203">
        <v>0</v>
      </c>
      <c r="U238" s="204">
        <v>81894</v>
      </c>
      <c r="V238" s="212"/>
    </row>
    <row r="239" spans="1:22" ht="25.5" customHeight="1" x14ac:dyDescent="0.15">
      <c r="A239" s="207" t="s">
        <v>1268</v>
      </c>
      <c r="B239" s="208" t="s">
        <v>1269</v>
      </c>
      <c r="C239" s="209" t="s">
        <v>1219</v>
      </c>
      <c r="D239" s="210" t="s">
        <v>20</v>
      </c>
      <c r="E239" s="211" t="s">
        <v>1270</v>
      </c>
      <c r="F239" s="230" t="s">
        <v>4563</v>
      </c>
      <c r="G239" s="194" t="s">
        <v>1261</v>
      </c>
      <c r="H239" s="195">
        <f t="shared" si="3"/>
        <v>1</v>
      </c>
      <c r="I239" s="196">
        <v>45225</v>
      </c>
      <c r="J239" s="197"/>
      <c r="K239" s="197"/>
      <c r="L239" s="198" t="s">
        <v>257</v>
      </c>
      <c r="M239" s="199" t="s">
        <v>437</v>
      </c>
      <c r="N239" s="200">
        <v>1</v>
      </c>
      <c r="O239" s="201">
        <v>0</v>
      </c>
      <c r="P239" s="201">
        <v>0</v>
      </c>
      <c r="Q239" s="202">
        <v>1</v>
      </c>
      <c r="R239" s="203">
        <v>42170</v>
      </c>
      <c r="S239" s="203">
        <v>42977</v>
      </c>
      <c r="T239" s="203">
        <v>0</v>
      </c>
      <c r="U239" s="204">
        <v>85147</v>
      </c>
      <c r="V239" s="212"/>
    </row>
    <row r="240" spans="1:22" ht="25.5" customHeight="1" x14ac:dyDescent="0.15">
      <c r="A240" s="207" t="s">
        <v>1271</v>
      </c>
      <c r="B240" s="208" t="s">
        <v>1272</v>
      </c>
      <c r="C240" s="209" t="s">
        <v>1219</v>
      </c>
      <c r="D240" s="210" t="s">
        <v>20</v>
      </c>
      <c r="E240" s="211" t="s">
        <v>1273</v>
      </c>
      <c r="F240" s="230" t="s">
        <v>4564</v>
      </c>
      <c r="G240" s="194" t="s">
        <v>1261</v>
      </c>
      <c r="H240" s="195">
        <f t="shared" si="3"/>
        <v>1</v>
      </c>
      <c r="I240" s="196">
        <v>45237</v>
      </c>
      <c r="J240" s="197"/>
      <c r="K240" s="197"/>
      <c r="L240" s="198" t="s">
        <v>257</v>
      </c>
      <c r="M240" s="199" t="s">
        <v>437</v>
      </c>
      <c r="N240" s="200">
        <v>1</v>
      </c>
      <c r="O240" s="201">
        <v>0</v>
      </c>
      <c r="P240" s="201">
        <v>0</v>
      </c>
      <c r="Q240" s="202">
        <v>1</v>
      </c>
      <c r="R240" s="203">
        <v>42170</v>
      </c>
      <c r="S240" s="203">
        <v>41332</v>
      </c>
      <c r="T240" s="203">
        <v>0</v>
      </c>
      <c r="U240" s="204">
        <v>83502</v>
      </c>
      <c r="V240" s="212"/>
    </row>
    <row r="241" spans="1:22" ht="25.5" customHeight="1" x14ac:dyDescent="0.15">
      <c r="A241" s="207" t="s">
        <v>1274</v>
      </c>
      <c r="B241" s="208" t="s">
        <v>1275</v>
      </c>
      <c r="C241" s="209" t="s">
        <v>1219</v>
      </c>
      <c r="D241" s="210" t="s">
        <v>20</v>
      </c>
      <c r="E241" s="211" t="s">
        <v>1276</v>
      </c>
      <c r="F241" s="230" t="s">
        <v>4565</v>
      </c>
      <c r="G241" s="194" t="s">
        <v>1261</v>
      </c>
      <c r="H241" s="195">
        <f t="shared" si="3"/>
        <v>1</v>
      </c>
      <c r="I241" s="196">
        <v>45239</v>
      </c>
      <c r="J241" s="197"/>
      <c r="K241" s="197"/>
      <c r="L241" s="198" t="s">
        <v>257</v>
      </c>
      <c r="M241" s="199" t="s">
        <v>437</v>
      </c>
      <c r="N241" s="200">
        <v>1</v>
      </c>
      <c r="O241" s="201">
        <v>0</v>
      </c>
      <c r="P241" s="201">
        <v>0</v>
      </c>
      <c r="Q241" s="202">
        <v>1</v>
      </c>
      <c r="R241" s="203">
        <v>42170</v>
      </c>
      <c r="S241" s="203">
        <v>43236</v>
      </c>
      <c r="T241" s="203">
        <v>0</v>
      </c>
      <c r="U241" s="204">
        <v>85406</v>
      </c>
      <c r="V241" s="212"/>
    </row>
    <row r="242" spans="1:22" ht="25.5" customHeight="1" x14ac:dyDescent="0.15">
      <c r="A242" s="207" t="s">
        <v>1277</v>
      </c>
      <c r="B242" s="208" t="s">
        <v>1278</v>
      </c>
      <c r="C242" s="209" t="s">
        <v>1219</v>
      </c>
      <c r="D242" s="210" t="s">
        <v>20</v>
      </c>
      <c r="E242" s="211" t="s">
        <v>1279</v>
      </c>
      <c r="F242" s="230" t="s">
        <v>4566</v>
      </c>
      <c r="G242" s="194" t="s">
        <v>520</v>
      </c>
      <c r="H242" s="195">
        <f t="shared" si="3"/>
        <v>2</v>
      </c>
      <c r="I242" s="196">
        <v>45209</v>
      </c>
      <c r="J242" s="197">
        <v>45210</v>
      </c>
      <c r="K242" s="197"/>
      <c r="L242" s="198" t="s">
        <v>257</v>
      </c>
      <c r="M242" s="199" t="s">
        <v>521</v>
      </c>
      <c r="N242" s="200">
        <v>5</v>
      </c>
      <c r="O242" s="201">
        <v>5</v>
      </c>
      <c r="P242" s="201">
        <v>0</v>
      </c>
      <c r="Q242" s="202">
        <v>10</v>
      </c>
      <c r="R242" s="203">
        <v>284020</v>
      </c>
      <c r="S242" s="203">
        <v>204669</v>
      </c>
      <c r="T242" s="203">
        <v>47100</v>
      </c>
      <c r="U242" s="204">
        <v>535789</v>
      </c>
      <c r="V242" s="212"/>
    </row>
    <row r="243" spans="1:22" ht="25.5" customHeight="1" x14ac:dyDescent="0.15">
      <c r="A243" s="207" t="s">
        <v>1280</v>
      </c>
      <c r="B243" s="208" t="s">
        <v>1281</v>
      </c>
      <c r="C243" s="209" t="s">
        <v>1219</v>
      </c>
      <c r="D243" s="210" t="s">
        <v>20</v>
      </c>
      <c r="E243" s="211" t="s">
        <v>1282</v>
      </c>
      <c r="F243" s="230" t="s">
        <v>4567</v>
      </c>
      <c r="G243" s="194" t="s">
        <v>1155</v>
      </c>
      <c r="H243" s="195">
        <f t="shared" si="3"/>
        <v>1</v>
      </c>
      <c r="I243" s="196">
        <v>45232</v>
      </c>
      <c r="J243" s="197"/>
      <c r="K243" s="197"/>
      <c r="L243" s="198" t="s">
        <v>474</v>
      </c>
      <c r="M243" s="199" t="s">
        <v>475</v>
      </c>
      <c r="N243" s="200">
        <v>5</v>
      </c>
      <c r="O243" s="201">
        <v>0</v>
      </c>
      <c r="P243" s="201">
        <v>0</v>
      </c>
      <c r="Q243" s="202">
        <v>5</v>
      </c>
      <c r="R243" s="203">
        <v>133450</v>
      </c>
      <c r="S243" s="203">
        <v>16738</v>
      </c>
      <c r="T243" s="203">
        <v>22600</v>
      </c>
      <c r="U243" s="204">
        <v>172788</v>
      </c>
      <c r="V243" s="212"/>
    </row>
    <row r="244" spans="1:22" ht="25.5" customHeight="1" x14ac:dyDescent="0.15">
      <c r="A244" s="207" t="s">
        <v>1283</v>
      </c>
      <c r="B244" s="208" t="s">
        <v>1284</v>
      </c>
      <c r="C244" s="209" t="s">
        <v>1219</v>
      </c>
      <c r="D244" s="210" t="s">
        <v>20</v>
      </c>
      <c r="E244" s="211" t="s">
        <v>1285</v>
      </c>
      <c r="F244" s="230" t="s">
        <v>4568</v>
      </c>
      <c r="G244" s="194" t="s">
        <v>1155</v>
      </c>
      <c r="H244" s="195">
        <f t="shared" si="3"/>
        <v>1</v>
      </c>
      <c r="I244" s="196">
        <v>45254</v>
      </c>
      <c r="J244" s="197"/>
      <c r="K244" s="197"/>
      <c r="L244" s="198" t="s">
        <v>474</v>
      </c>
      <c r="M244" s="199" t="s">
        <v>475</v>
      </c>
      <c r="N244" s="200">
        <v>5</v>
      </c>
      <c r="O244" s="201">
        <v>0</v>
      </c>
      <c r="P244" s="201">
        <v>0</v>
      </c>
      <c r="Q244" s="202">
        <v>5</v>
      </c>
      <c r="R244" s="203">
        <v>133450</v>
      </c>
      <c r="S244" s="203">
        <v>31246</v>
      </c>
      <c r="T244" s="203">
        <v>24800</v>
      </c>
      <c r="U244" s="204">
        <v>189496</v>
      </c>
      <c r="V244" s="212" t="s">
        <v>573</v>
      </c>
    </row>
    <row r="245" spans="1:22" ht="25.5" customHeight="1" x14ac:dyDescent="0.15">
      <c r="A245" s="207" t="s">
        <v>1286</v>
      </c>
      <c r="B245" s="208" t="s">
        <v>1287</v>
      </c>
      <c r="C245" s="209" t="s">
        <v>1219</v>
      </c>
      <c r="D245" s="210" t="s">
        <v>20</v>
      </c>
      <c r="E245" s="211" t="s">
        <v>1288</v>
      </c>
      <c r="F245" s="230" t="s">
        <v>4569</v>
      </c>
      <c r="G245" s="194" t="s">
        <v>1159</v>
      </c>
      <c r="H245" s="195">
        <f t="shared" si="3"/>
        <v>3</v>
      </c>
      <c r="I245" s="196">
        <v>45098</v>
      </c>
      <c r="J245" s="197">
        <v>45099</v>
      </c>
      <c r="K245" s="197">
        <v>45100</v>
      </c>
      <c r="L245" s="198" t="s">
        <v>257</v>
      </c>
      <c r="M245" s="199" t="s">
        <v>486</v>
      </c>
      <c r="N245" s="200">
        <v>3</v>
      </c>
      <c r="O245" s="201">
        <v>3</v>
      </c>
      <c r="P245" s="201">
        <v>3</v>
      </c>
      <c r="Q245" s="202">
        <v>9</v>
      </c>
      <c r="R245" s="203">
        <v>224310</v>
      </c>
      <c r="S245" s="203">
        <v>0</v>
      </c>
      <c r="T245" s="203">
        <v>49500</v>
      </c>
      <c r="U245" s="204">
        <v>273810</v>
      </c>
      <c r="V245" s="212"/>
    </row>
    <row r="246" spans="1:22" ht="25.5" customHeight="1" x14ac:dyDescent="0.15">
      <c r="A246" s="207" t="s">
        <v>1289</v>
      </c>
      <c r="B246" s="208" t="s">
        <v>1290</v>
      </c>
      <c r="C246" s="209" t="s">
        <v>1219</v>
      </c>
      <c r="D246" s="210" t="s">
        <v>20</v>
      </c>
      <c r="E246" s="211" t="s">
        <v>1291</v>
      </c>
      <c r="F246" s="230" t="s">
        <v>4570</v>
      </c>
      <c r="G246" s="194" t="s">
        <v>1159</v>
      </c>
      <c r="H246" s="195">
        <f t="shared" si="3"/>
        <v>3</v>
      </c>
      <c r="I246" s="196">
        <v>45098</v>
      </c>
      <c r="J246" s="197">
        <v>45099</v>
      </c>
      <c r="K246" s="197">
        <v>45100</v>
      </c>
      <c r="L246" s="198" t="s">
        <v>257</v>
      </c>
      <c r="M246" s="199" t="s">
        <v>486</v>
      </c>
      <c r="N246" s="200">
        <v>3</v>
      </c>
      <c r="O246" s="201">
        <v>3</v>
      </c>
      <c r="P246" s="201">
        <v>3</v>
      </c>
      <c r="Q246" s="202">
        <v>9</v>
      </c>
      <c r="R246" s="203">
        <v>224310</v>
      </c>
      <c r="S246" s="203">
        <v>186120</v>
      </c>
      <c r="T246" s="203">
        <v>49500</v>
      </c>
      <c r="U246" s="204">
        <v>459930</v>
      </c>
      <c r="V246" s="212"/>
    </row>
    <row r="247" spans="1:22" ht="25.5" customHeight="1" x14ac:dyDescent="0.15">
      <c r="A247" s="207" t="s">
        <v>1292</v>
      </c>
      <c r="B247" s="208" t="s">
        <v>1293</v>
      </c>
      <c r="C247" s="209" t="s">
        <v>1219</v>
      </c>
      <c r="D247" s="210" t="s">
        <v>20</v>
      </c>
      <c r="E247" s="211" t="s">
        <v>1294</v>
      </c>
      <c r="F247" s="230" t="s">
        <v>4571</v>
      </c>
      <c r="G247" s="194" t="s">
        <v>1159</v>
      </c>
      <c r="H247" s="195">
        <f t="shared" si="3"/>
        <v>3</v>
      </c>
      <c r="I247" s="196">
        <v>45110</v>
      </c>
      <c r="J247" s="197">
        <v>45111</v>
      </c>
      <c r="K247" s="197">
        <v>45112</v>
      </c>
      <c r="L247" s="198" t="s">
        <v>257</v>
      </c>
      <c r="M247" s="199" t="s">
        <v>486</v>
      </c>
      <c r="N247" s="200">
        <v>3</v>
      </c>
      <c r="O247" s="201">
        <v>3</v>
      </c>
      <c r="P247" s="201">
        <v>3</v>
      </c>
      <c r="Q247" s="202">
        <v>9</v>
      </c>
      <c r="R247" s="203">
        <v>224310</v>
      </c>
      <c r="S247" s="203">
        <v>189000</v>
      </c>
      <c r="T247" s="203">
        <v>49500</v>
      </c>
      <c r="U247" s="204">
        <v>462810</v>
      </c>
      <c r="V247" s="212"/>
    </row>
    <row r="248" spans="1:22" ht="25.5" customHeight="1" x14ac:dyDescent="0.15">
      <c r="A248" s="207" t="s">
        <v>1295</v>
      </c>
      <c r="B248" s="208" t="s">
        <v>1296</v>
      </c>
      <c r="C248" s="209" t="s">
        <v>1219</v>
      </c>
      <c r="D248" s="210" t="s">
        <v>20</v>
      </c>
      <c r="E248" s="211" t="s">
        <v>1297</v>
      </c>
      <c r="F248" s="230" t="s">
        <v>4572</v>
      </c>
      <c r="G248" s="194" t="s">
        <v>1298</v>
      </c>
      <c r="H248" s="195">
        <f t="shared" si="3"/>
        <v>1</v>
      </c>
      <c r="I248" s="196">
        <v>45099</v>
      </c>
      <c r="J248" s="197"/>
      <c r="K248" s="197"/>
      <c r="L248" s="198" t="s">
        <v>257</v>
      </c>
      <c r="M248" s="199" t="s">
        <v>684</v>
      </c>
      <c r="N248" s="200">
        <v>0</v>
      </c>
      <c r="O248" s="201">
        <v>0</v>
      </c>
      <c r="P248" s="201">
        <v>0</v>
      </c>
      <c r="Q248" s="202">
        <v>0</v>
      </c>
      <c r="R248" s="203">
        <v>35650</v>
      </c>
      <c r="S248" s="203">
        <v>444</v>
      </c>
      <c r="T248" s="203">
        <v>0</v>
      </c>
      <c r="U248" s="204">
        <v>36094</v>
      </c>
      <c r="V248" s="212"/>
    </row>
    <row r="249" spans="1:22" ht="25.5" customHeight="1" x14ac:dyDescent="0.15">
      <c r="A249" s="207" t="s">
        <v>1299</v>
      </c>
      <c r="B249" s="208" t="s">
        <v>1300</v>
      </c>
      <c r="C249" s="209" t="s">
        <v>1219</v>
      </c>
      <c r="D249" s="210" t="s">
        <v>20</v>
      </c>
      <c r="E249" s="211" t="s">
        <v>1301</v>
      </c>
      <c r="F249" s="230" t="s">
        <v>4573</v>
      </c>
      <c r="G249" s="194" t="s">
        <v>1298</v>
      </c>
      <c r="H249" s="195">
        <f t="shared" si="3"/>
        <v>1</v>
      </c>
      <c r="I249" s="196">
        <v>45110</v>
      </c>
      <c r="J249" s="197"/>
      <c r="K249" s="197"/>
      <c r="L249" s="198" t="s">
        <v>257</v>
      </c>
      <c r="M249" s="199" t="s">
        <v>684</v>
      </c>
      <c r="N249" s="200">
        <v>0</v>
      </c>
      <c r="O249" s="201">
        <v>0</v>
      </c>
      <c r="P249" s="201">
        <v>0</v>
      </c>
      <c r="Q249" s="202">
        <v>0</v>
      </c>
      <c r="R249" s="203">
        <v>35650</v>
      </c>
      <c r="S249" s="203">
        <v>1258</v>
      </c>
      <c r="T249" s="203">
        <v>0</v>
      </c>
      <c r="U249" s="204">
        <v>36908</v>
      </c>
      <c r="V249" s="212"/>
    </row>
    <row r="250" spans="1:22" ht="25.5" customHeight="1" x14ac:dyDescent="0.15">
      <c r="A250" s="207" t="s">
        <v>1302</v>
      </c>
      <c r="B250" s="208" t="s">
        <v>1303</v>
      </c>
      <c r="C250" s="209" t="s">
        <v>1219</v>
      </c>
      <c r="D250" s="210" t="s">
        <v>20</v>
      </c>
      <c r="E250" s="211" t="s">
        <v>1304</v>
      </c>
      <c r="F250" s="230" t="s">
        <v>4574</v>
      </c>
      <c r="G250" s="194" t="s">
        <v>1305</v>
      </c>
      <c r="H250" s="195">
        <f t="shared" si="3"/>
        <v>1</v>
      </c>
      <c r="I250" s="196">
        <v>45212</v>
      </c>
      <c r="J250" s="197"/>
      <c r="K250" s="197"/>
      <c r="L250" s="198" t="s">
        <v>257</v>
      </c>
      <c r="M250" s="199" t="s">
        <v>684</v>
      </c>
      <c r="N250" s="200">
        <v>0</v>
      </c>
      <c r="O250" s="201">
        <v>0</v>
      </c>
      <c r="P250" s="201">
        <v>0</v>
      </c>
      <c r="Q250" s="202">
        <v>0</v>
      </c>
      <c r="R250" s="203">
        <v>35650</v>
      </c>
      <c r="S250" s="203">
        <v>14342</v>
      </c>
      <c r="T250" s="203">
        <v>0</v>
      </c>
      <c r="U250" s="204">
        <v>49992</v>
      </c>
      <c r="V250" s="212"/>
    </row>
    <row r="251" spans="1:22" ht="25.5" customHeight="1" x14ac:dyDescent="0.15">
      <c r="A251" s="207" t="s">
        <v>1306</v>
      </c>
      <c r="B251" s="208" t="s">
        <v>1307</v>
      </c>
      <c r="C251" s="209" t="s">
        <v>1219</v>
      </c>
      <c r="D251" s="210" t="s">
        <v>20</v>
      </c>
      <c r="E251" s="211" t="s">
        <v>1308</v>
      </c>
      <c r="F251" s="230" t="s">
        <v>4575</v>
      </c>
      <c r="G251" s="194" t="s">
        <v>1298</v>
      </c>
      <c r="H251" s="195">
        <f t="shared" si="3"/>
        <v>1</v>
      </c>
      <c r="I251" s="196">
        <v>45281</v>
      </c>
      <c r="J251" s="197"/>
      <c r="K251" s="197"/>
      <c r="L251" s="198" t="s">
        <v>257</v>
      </c>
      <c r="M251" s="199" t="s">
        <v>684</v>
      </c>
      <c r="N251" s="200">
        <v>0</v>
      </c>
      <c r="O251" s="201">
        <v>0</v>
      </c>
      <c r="P251" s="201">
        <v>0</v>
      </c>
      <c r="Q251" s="202">
        <v>0</v>
      </c>
      <c r="R251" s="203">
        <v>35650</v>
      </c>
      <c r="S251" s="203">
        <v>2062</v>
      </c>
      <c r="T251" s="203">
        <v>0</v>
      </c>
      <c r="U251" s="204">
        <v>37712</v>
      </c>
      <c r="V251" s="212"/>
    </row>
    <row r="252" spans="1:22" ht="25.5" customHeight="1" x14ac:dyDescent="0.15">
      <c r="A252" s="207" t="s">
        <v>1309</v>
      </c>
      <c r="B252" s="208" t="s">
        <v>1310</v>
      </c>
      <c r="C252" s="209" t="s">
        <v>1219</v>
      </c>
      <c r="D252" s="210" t="s">
        <v>20</v>
      </c>
      <c r="E252" s="211" t="s">
        <v>1311</v>
      </c>
      <c r="F252" s="230" t="s">
        <v>4576</v>
      </c>
      <c r="G252" s="194" t="s">
        <v>830</v>
      </c>
      <c r="H252" s="195">
        <f t="shared" si="3"/>
        <v>3</v>
      </c>
      <c r="I252" s="196">
        <v>45089</v>
      </c>
      <c r="J252" s="197">
        <v>45194</v>
      </c>
      <c r="K252" s="197">
        <v>45201</v>
      </c>
      <c r="L252" s="198" t="s">
        <v>257</v>
      </c>
      <c r="M252" s="199" t="s">
        <v>521</v>
      </c>
      <c r="N252" s="200">
        <v>0</v>
      </c>
      <c r="O252" s="201">
        <v>0</v>
      </c>
      <c r="P252" s="201">
        <v>0</v>
      </c>
      <c r="Q252" s="202">
        <v>0</v>
      </c>
      <c r="R252" s="203">
        <v>106950</v>
      </c>
      <c r="S252" s="203">
        <v>5705</v>
      </c>
      <c r="T252" s="203">
        <v>0</v>
      </c>
      <c r="U252" s="204">
        <v>112655</v>
      </c>
      <c r="V252" s="212"/>
    </row>
    <row r="253" spans="1:22" ht="25.5" customHeight="1" x14ac:dyDescent="0.15">
      <c r="A253" s="207" t="s">
        <v>1312</v>
      </c>
      <c r="B253" s="208" t="s">
        <v>1313</v>
      </c>
      <c r="C253" s="209" t="s">
        <v>1219</v>
      </c>
      <c r="D253" s="210" t="s">
        <v>20</v>
      </c>
      <c r="E253" s="211" t="s">
        <v>1314</v>
      </c>
      <c r="F253" s="230" t="s">
        <v>4577</v>
      </c>
      <c r="G253" s="194" t="s">
        <v>830</v>
      </c>
      <c r="H253" s="195">
        <f t="shared" si="3"/>
        <v>3</v>
      </c>
      <c r="I253" s="196">
        <v>45090</v>
      </c>
      <c r="J253" s="197">
        <v>45091</v>
      </c>
      <c r="K253" s="197">
        <v>45092</v>
      </c>
      <c r="L253" s="198" t="s">
        <v>257</v>
      </c>
      <c r="M253" s="199" t="s">
        <v>486</v>
      </c>
      <c r="N253" s="200">
        <v>0</v>
      </c>
      <c r="O253" s="201">
        <v>0</v>
      </c>
      <c r="P253" s="201">
        <v>0</v>
      </c>
      <c r="Q253" s="202">
        <v>0</v>
      </c>
      <c r="R253" s="203">
        <v>106950</v>
      </c>
      <c r="S253" s="203">
        <v>6593</v>
      </c>
      <c r="T253" s="203">
        <v>0</v>
      </c>
      <c r="U253" s="204">
        <v>113543</v>
      </c>
      <c r="V253" s="212"/>
    </row>
    <row r="254" spans="1:22" ht="25.5" customHeight="1" x14ac:dyDescent="0.15">
      <c r="A254" s="207" t="s">
        <v>1315</v>
      </c>
      <c r="B254" s="208" t="s">
        <v>1316</v>
      </c>
      <c r="C254" s="209" t="s">
        <v>1219</v>
      </c>
      <c r="D254" s="210" t="s">
        <v>20</v>
      </c>
      <c r="E254" s="211" t="s">
        <v>1317</v>
      </c>
      <c r="F254" s="230" t="s">
        <v>4578</v>
      </c>
      <c r="G254" s="194" t="s">
        <v>830</v>
      </c>
      <c r="H254" s="195">
        <f t="shared" si="3"/>
        <v>3</v>
      </c>
      <c r="I254" s="196">
        <v>45127</v>
      </c>
      <c r="J254" s="197">
        <v>45174</v>
      </c>
      <c r="K254" s="197">
        <v>45183</v>
      </c>
      <c r="L254" s="198" t="s">
        <v>257</v>
      </c>
      <c r="M254" s="199" t="s">
        <v>486</v>
      </c>
      <c r="N254" s="200">
        <v>0</v>
      </c>
      <c r="O254" s="201">
        <v>0</v>
      </c>
      <c r="P254" s="201">
        <v>0</v>
      </c>
      <c r="Q254" s="202">
        <v>0</v>
      </c>
      <c r="R254" s="203">
        <v>106950</v>
      </c>
      <c r="S254" s="203">
        <v>7296</v>
      </c>
      <c r="T254" s="203">
        <v>0</v>
      </c>
      <c r="U254" s="204">
        <v>114246</v>
      </c>
      <c r="V254" s="212"/>
    </row>
    <row r="255" spans="1:22" ht="25.5" customHeight="1" x14ac:dyDescent="0.15">
      <c r="A255" s="207" t="s">
        <v>1318</v>
      </c>
      <c r="B255" s="208" t="s">
        <v>1319</v>
      </c>
      <c r="C255" s="209" t="s">
        <v>1219</v>
      </c>
      <c r="D255" s="210" t="s">
        <v>20</v>
      </c>
      <c r="E255" s="211" t="s">
        <v>1320</v>
      </c>
      <c r="F255" s="230" t="s">
        <v>4579</v>
      </c>
      <c r="G255" s="194" t="s">
        <v>830</v>
      </c>
      <c r="H255" s="195">
        <f t="shared" si="3"/>
        <v>3</v>
      </c>
      <c r="I255" s="196">
        <v>45189</v>
      </c>
      <c r="J255" s="197">
        <v>45203</v>
      </c>
      <c r="K255" s="197">
        <v>45217</v>
      </c>
      <c r="L255" s="198" t="s">
        <v>257</v>
      </c>
      <c r="M255" s="199" t="s">
        <v>486</v>
      </c>
      <c r="N255" s="200">
        <v>0</v>
      </c>
      <c r="O255" s="201">
        <v>0</v>
      </c>
      <c r="P255" s="201">
        <v>0</v>
      </c>
      <c r="Q255" s="202">
        <v>0</v>
      </c>
      <c r="R255" s="203">
        <v>106950</v>
      </c>
      <c r="S255" s="203">
        <v>6334</v>
      </c>
      <c r="T255" s="203">
        <v>0</v>
      </c>
      <c r="U255" s="204">
        <v>113284</v>
      </c>
      <c r="V255" s="212"/>
    </row>
    <row r="256" spans="1:22" ht="25.5" customHeight="1" x14ac:dyDescent="0.15">
      <c r="A256" s="207" t="s">
        <v>1321</v>
      </c>
      <c r="B256" s="208" t="s">
        <v>1322</v>
      </c>
      <c r="C256" s="209" t="s">
        <v>1219</v>
      </c>
      <c r="D256" s="210" t="s">
        <v>20</v>
      </c>
      <c r="E256" s="211" t="s">
        <v>1323</v>
      </c>
      <c r="F256" s="230" t="s">
        <v>4580</v>
      </c>
      <c r="G256" s="194" t="s">
        <v>1324</v>
      </c>
      <c r="H256" s="195">
        <f t="shared" si="3"/>
        <v>2</v>
      </c>
      <c r="I256" s="196">
        <v>45082</v>
      </c>
      <c r="J256" s="197">
        <v>45083</v>
      </c>
      <c r="K256" s="197"/>
      <c r="L256" s="198" t="s">
        <v>462</v>
      </c>
      <c r="M256" s="199" t="s">
        <v>463</v>
      </c>
      <c r="N256" s="200">
        <v>2</v>
      </c>
      <c r="O256" s="201">
        <v>2</v>
      </c>
      <c r="P256" s="201">
        <v>0</v>
      </c>
      <c r="Q256" s="202">
        <v>4</v>
      </c>
      <c r="R256" s="203">
        <v>138980</v>
      </c>
      <c r="S256" s="203">
        <v>16331</v>
      </c>
      <c r="T256" s="203">
        <v>39600</v>
      </c>
      <c r="U256" s="204">
        <v>194911</v>
      </c>
      <c r="V256" s="212"/>
    </row>
    <row r="257" spans="1:22" ht="25.5" customHeight="1" x14ac:dyDescent="0.15">
      <c r="A257" s="207" t="s">
        <v>1325</v>
      </c>
      <c r="B257" s="208" t="s">
        <v>1326</v>
      </c>
      <c r="C257" s="209" t="s">
        <v>1219</v>
      </c>
      <c r="D257" s="210" t="s">
        <v>20</v>
      </c>
      <c r="E257" s="211" t="s">
        <v>1327</v>
      </c>
      <c r="F257" s="230" t="s">
        <v>4581</v>
      </c>
      <c r="G257" s="194" t="s">
        <v>1324</v>
      </c>
      <c r="H257" s="195">
        <f t="shared" si="3"/>
        <v>3</v>
      </c>
      <c r="I257" s="196">
        <v>45110</v>
      </c>
      <c r="J257" s="197">
        <v>45113</v>
      </c>
      <c r="K257" s="197">
        <v>45120</v>
      </c>
      <c r="L257" s="198" t="s">
        <v>462</v>
      </c>
      <c r="M257" s="199" t="s">
        <v>463</v>
      </c>
      <c r="N257" s="200">
        <v>2</v>
      </c>
      <c r="O257" s="201">
        <v>2</v>
      </c>
      <c r="P257" s="201">
        <v>2</v>
      </c>
      <c r="Q257" s="202">
        <v>6</v>
      </c>
      <c r="R257" s="203">
        <v>216390</v>
      </c>
      <c r="S257" s="203">
        <v>28548</v>
      </c>
      <c r="T257" s="203">
        <v>47520</v>
      </c>
      <c r="U257" s="204">
        <v>292458</v>
      </c>
      <c r="V257" s="212"/>
    </row>
    <row r="258" spans="1:22" ht="25.5" customHeight="1" x14ac:dyDescent="0.15">
      <c r="A258" s="207" t="s">
        <v>1328</v>
      </c>
      <c r="B258" s="208" t="s">
        <v>1329</v>
      </c>
      <c r="C258" s="209" t="s">
        <v>1219</v>
      </c>
      <c r="D258" s="210" t="s">
        <v>20</v>
      </c>
      <c r="E258" s="211" t="s">
        <v>1330</v>
      </c>
      <c r="F258" s="230" t="s">
        <v>4582</v>
      </c>
      <c r="G258" s="194" t="s">
        <v>1331</v>
      </c>
      <c r="H258" s="195">
        <f t="shared" si="3"/>
        <v>3</v>
      </c>
      <c r="I258" s="196">
        <v>45194</v>
      </c>
      <c r="J258" s="197">
        <v>45195</v>
      </c>
      <c r="K258" s="197">
        <v>45197</v>
      </c>
      <c r="L258" s="198" t="s">
        <v>257</v>
      </c>
      <c r="M258" s="199" t="s">
        <v>486</v>
      </c>
      <c r="N258" s="200">
        <v>2</v>
      </c>
      <c r="O258" s="201">
        <v>2</v>
      </c>
      <c r="P258" s="201">
        <v>2</v>
      </c>
      <c r="Q258" s="202">
        <v>6</v>
      </c>
      <c r="R258" s="203">
        <v>208470</v>
      </c>
      <c r="S258" s="203">
        <v>22850</v>
      </c>
      <c r="T258" s="203">
        <v>25740</v>
      </c>
      <c r="U258" s="204">
        <v>257060</v>
      </c>
      <c r="V258" s="212"/>
    </row>
    <row r="259" spans="1:22" ht="25.5" customHeight="1" x14ac:dyDescent="0.15">
      <c r="A259" s="207" t="s">
        <v>1332</v>
      </c>
      <c r="B259" s="208" t="s">
        <v>1333</v>
      </c>
      <c r="C259" s="209" t="s">
        <v>1219</v>
      </c>
      <c r="D259" s="210" t="s">
        <v>20</v>
      </c>
      <c r="E259" s="211" t="s">
        <v>1334</v>
      </c>
      <c r="F259" s="230" t="s">
        <v>4583</v>
      </c>
      <c r="G259" s="194" t="s">
        <v>1324</v>
      </c>
      <c r="H259" s="195">
        <f t="shared" si="3"/>
        <v>2</v>
      </c>
      <c r="I259" s="196">
        <v>45243</v>
      </c>
      <c r="J259" s="197">
        <v>45244</v>
      </c>
      <c r="K259" s="197"/>
      <c r="L259" s="198" t="s">
        <v>462</v>
      </c>
      <c r="M259" s="199" t="s">
        <v>463</v>
      </c>
      <c r="N259" s="200">
        <v>2</v>
      </c>
      <c r="O259" s="201">
        <v>2</v>
      </c>
      <c r="P259" s="201">
        <v>0</v>
      </c>
      <c r="Q259" s="202">
        <v>4</v>
      </c>
      <c r="R259" s="203">
        <v>123460</v>
      </c>
      <c r="S259" s="203">
        <v>777</v>
      </c>
      <c r="T259" s="203">
        <v>29700</v>
      </c>
      <c r="U259" s="204">
        <v>153937</v>
      </c>
      <c r="V259" s="212"/>
    </row>
    <row r="260" spans="1:22" ht="25.5" customHeight="1" x14ac:dyDescent="0.15">
      <c r="A260" s="207" t="s">
        <v>1335</v>
      </c>
      <c r="B260" s="208" t="s">
        <v>1336</v>
      </c>
      <c r="C260" s="209" t="s">
        <v>1219</v>
      </c>
      <c r="D260" s="210" t="s">
        <v>20</v>
      </c>
      <c r="E260" s="211" t="s">
        <v>1337</v>
      </c>
      <c r="F260" s="230" t="s">
        <v>4584</v>
      </c>
      <c r="G260" s="194" t="s">
        <v>1331</v>
      </c>
      <c r="H260" s="195">
        <f t="shared" si="3"/>
        <v>3</v>
      </c>
      <c r="I260" s="196">
        <v>45264</v>
      </c>
      <c r="J260" s="197">
        <v>45265</v>
      </c>
      <c r="K260" s="197">
        <v>45267</v>
      </c>
      <c r="L260" s="198" t="s">
        <v>462</v>
      </c>
      <c r="M260" s="199" t="s">
        <v>463</v>
      </c>
      <c r="N260" s="200">
        <v>2</v>
      </c>
      <c r="O260" s="201">
        <v>2</v>
      </c>
      <c r="P260" s="201">
        <v>2</v>
      </c>
      <c r="Q260" s="202">
        <v>6</v>
      </c>
      <c r="R260" s="203">
        <v>208470</v>
      </c>
      <c r="S260" s="203">
        <v>27882</v>
      </c>
      <c r="T260" s="203">
        <v>35640</v>
      </c>
      <c r="U260" s="204">
        <v>271992</v>
      </c>
      <c r="V260" s="212"/>
    </row>
    <row r="261" spans="1:22" ht="25.5" customHeight="1" x14ac:dyDescent="0.15">
      <c r="A261" s="207" t="s">
        <v>1338</v>
      </c>
      <c r="B261" s="208" t="s">
        <v>1339</v>
      </c>
      <c r="C261" s="209" t="s">
        <v>1219</v>
      </c>
      <c r="D261" s="210" t="s">
        <v>20</v>
      </c>
      <c r="E261" s="211" t="s">
        <v>1340</v>
      </c>
      <c r="F261" s="230" t="s">
        <v>4585</v>
      </c>
      <c r="G261" s="194" t="s">
        <v>1331</v>
      </c>
      <c r="H261" s="195">
        <f t="shared" ref="H261:H324" si="4">COUNTA(I261:K261)</f>
        <v>2</v>
      </c>
      <c r="I261" s="196">
        <v>45271</v>
      </c>
      <c r="J261" s="197">
        <v>45272</v>
      </c>
      <c r="K261" s="197"/>
      <c r="L261" s="198" t="s">
        <v>462</v>
      </c>
      <c r="M261" s="199" t="s">
        <v>463</v>
      </c>
      <c r="N261" s="200">
        <v>2</v>
      </c>
      <c r="O261" s="201">
        <v>2</v>
      </c>
      <c r="P261" s="201">
        <v>0</v>
      </c>
      <c r="Q261" s="202">
        <v>4</v>
      </c>
      <c r="R261" s="203">
        <v>138980</v>
      </c>
      <c r="S261" s="203">
        <v>23916</v>
      </c>
      <c r="T261" s="203">
        <v>35640</v>
      </c>
      <c r="U261" s="204">
        <v>198536</v>
      </c>
      <c r="V261" s="212"/>
    </row>
    <row r="262" spans="1:22" ht="25.5" customHeight="1" x14ac:dyDescent="0.15">
      <c r="A262" s="207" t="s">
        <v>1341</v>
      </c>
      <c r="B262" s="208" t="s">
        <v>1342</v>
      </c>
      <c r="C262" s="209" t="s">
        <v>1219</v>
      </c>
      <c r="D262" s="210" t="s">
        <v>20</v>
      </c>
      <c r="E262" s="211" t="s">
        <v>1343</v>
      </c>
      <c r="F262" s="230" t="s">
        <v>4586</v>
      </c>
      <c r="G262" s="194" t="s">
        <v>1185</v>
      </c>
      <c r="H262" s="195">
        <f t="shared" si="4"/>
        <v>3</v>
      </c>
      <c r="I262" s="196">
        <v>45163</v>
      </c>
      <c r="J262" s="197">
        <v>45281</v>
      </c>
      <c r="K262" s="197">
        <v>45282</v>
      </c>
      <c r="L262" s="198" t="s">
        <v>257</v>
      </c>
      <c r="M262" s="199" t="s">
        <v>684</v>
      </c>
      <c r="N262" s="200">
        <v>0</v>
      </c>
      <c r="O262" s="201">
        <v>0</v>
      </c>
      <c r="P262" s="201">
        <v>0</v>
      </c>
      <c r="Q262" s="202">
        <v>0</v>
      </c>
      <c r="R262" s="203">
        <v>106950</v>
      </c>
      <c r="S262" s="203">
        <v>102080</v>
      </c>
      <c r="T262" s="203">
        <v>46600</v>
      </c>
      <c r="U262" s="204">
        <v>255630</v>
      </c>
      <c r="V262" s="212"/>
    </row>
    <row r="263" spans="1:22" ht="25.5" customHeight="1" x14ac:dyDescent="0.15">
      <c r="A263" s="207" t="s">
        <v>1344</v>
      </c>
      <c r="B263" s="208" t="s">
        <v>1345</v>
      </c>
      <c r="C263" s="209" t="s">
        <v>1219</v>
      </c>
      <c r="D263" s="210" t="s">
        <v>20</v>
      </c>
      <c r="E263" s="211" t="s">
        <v>1346</v>
      </c>
      <c r="F263" s="230" t="s">
        <v>4587</v>
      </c>
      <c r="G263" s="194" t="s">
        <v>1189</v>
      </c>
      <c r="H263" s="195">
        <f t="shared" si="4"/>
        <v>3</v>
      </c>
      <c r="I263" s="196">
        <v>45237</v>
      </c>
      <c r="J263" s="197">
        <v>45240</v>
      </c>
      <c r="K263" s="197">
        <v>45244</v>
      </c>
      <c r="L263" s="198" t="s">
        <v>257</v>
      </c>
      <c r="M263" s="199" t="s">
        <v>684</v>
      </c>
      <c r="N263" s="200">
        <v>0</v>
      </c>
      <c r="O263" s="201">
        <v>0</v>
      </c>
      <c r="P263" s="201">
        <v>0</v>
      </c>
      <c r="Q263" s="202">
        <v>0</v>
      </c>
      <c r="R263" s="203">
        <v>106950</v>
      </c>
      <c r="S263" s="203">
        <v>37938</v>
      </c>
      <c r="T263" s="203">
        <v>46600</v>
      </c>
      <c r="U263" s="204">
        <v>191488</v>
      </c>
      <c r="V263" s="212"/>
    </row>
    <row r="264" spans="1:22" ht="25.5" customHeight="1" x14ac:dyDescent="0.15">
      <c r="A264" s="207" t="s">
        <v>1347</v>
      </c>
      <c r="B264" s="208" t="s">
        <v>1348</v>
      </c>
      <c r="C264" s="209" t="s">
        <v>1349</v>
      </c>
      <c r="D264" s="210" t="s">
        <v>21</v>
      </c>
      <c r="E264" s="211" t="s">
        <v>1350</v>
      </c>
      <c r="F264" s="230" t="s">
        <v>4588</v>
      </c>
      <c r="G264" s="194" t="s">
        <v>1133</v>
      </c>
      <c r="H264" s="195">
        <f t="shared" si="4"/>
        <v>1</v>
      </c>
      <c r="I264" s="213">
        <v>45196</v>
      </c>
      <c r="J264" s="197"/>
      <c r="K264" s="197"/>
      <c r="L264" s="198" t="s">
        <v>257</v>
      </c>
      <c r="M264" s="199" t="s">
        <v>486</v>
      </c>
      <c r="N264" s="200">
        <v>5</v>
      </c>
      <c r="O264" s="201">
        <v>0</v>
      </c>
      <c r="P264" s="201">
        <v>0</v>
      </c>
      <c r="Q264" s="202">
        <v>5</v>
      </c>
      <c r="R264" s="203">
        <v>133450</v>
      </c>
      <c r="S264" s="217">
        <v>34920</v>
      </c>
      <c r="T264" s="203">
        <v>0</v>
      </c>
      <c r="U264" s="215">
        <v>168370</v>
      </c>
      <c r="V264" s="212" t="s">
        <v>1351</v>
      </c>
    </row>
    <row r="265" spans="1:22" ht="25.5" customHeight="1" x14ac:dyDescent="0.15">
      <c r="A265" s="207" t="s">
        <v>1352</v>
      </c>
      <c r="B265" s="208" t="s">
        <v>1353</v>
      </c>
      <c r="C265" s="209" t="s">
        <v>1349</v>
      </c>
      <c r="D265" s="210" t="s">
        <v>21</v>
      </c>
      <c r="E265" s="211" t="s">
        <v>1354</v>
      </c>
      <c r="F265" s="230" t="s">
        <v>4589</v>
      </c>
      <c r="G265" s="194" t="s">
        <v>1133</v>
      </c>
      <c r="H265" s="195">
        <f t="shared" si="4"/>
        <v>1</v>
      </c>
      <c r="I265" s="196">
        <v>45229</v>
      </c>
      <c r="J265" s="197"/>
      <c r="K265" s="197"/>
      <c r="L265" s="198" t="s">
        <v>257</v>
      </c>
      <c r="M265" s="199" t="s">
        <v>486</v>
      </c>
      <c r="N265" s="200">
        <v>5</v>
      </c>
      <c r="O265" s="201">
        <v>0</v>
      </c>
      <c r="P265" s="201">
        <v>0</v>
      </c>
      <c r="Q265" s="202">
        <v>5</v>
      </c>
      <c r="R265" s="203">
        <v>133450</v>
      </c>
      <c r="S265" s="203">
        <v>66608</v>
      </c>
      <c r="T265" s="203">
        <v>0</v>
      </c>
      <c r="U265" s="204">
        <v>200058</v>
      </c>
      <c r="V265" s="212"/>
    </row>
    <row r="266" spans="1:22" ht="25.5" customHeight="1" x14ac:dyDescent="0.15">
      <c r="A266" s="207" t="s">
        <v>1355</v>
      </c>
      <c r="B266" s="208" t="s">
        <v>1356</v>
      </c>
      <c r="C266" s="209" t="s">
        <v>1349</v>
      </c>
      <c r="D266" s="210" t="s">
        <v>21</v>
      </c>
      <c r="E266" s="211" t="s">
        <v>1357</v>
      </c>
      <c r="F266" s="230" t="s">
        <v>4590</v>
      </c>
      <c r="G266" s="194" t="s">
        <v>1137</v>
      </c>
      <c r="H266" s="195">
        <f t="shared" si="4"/>
        <v>1</v>
      </c>
      <c r="I266" s="196">
        <v>45241</v>
      </c>
      <c r="J266" s="197"/>
      <c r="K266" s="197"/>
      <c r="L266" s="198" t="s">
        <v>257</v>
      </c>
      <c r="M266" s="199" t="s">
        <v>437</v>
      </c>
      <c r="N266" s="200">
        <v>5</v>
      </c>
      <c r="O266" s="201">
        <v>0</v>
      </c>
      <c r="P266" s="201">
        <v>0</v>
      </c>
      <c r="Q266" s="202">
        <v>5</v>
      </c>
      <c r="R266" s="203">
        <v>133450</v>
      </c>
      <c r="S266" s="203">
        <v>50625</v>
      </c>
      <c r="T266" s="203">
        <v>0</v>
      </c>
      <c r="U266" s="204">
        <v>184075</v>
      </c>
      <c r="V266" s="212"/>
    </row>
    <row r="267" spans="1:22" ht="25.5" customHeight="1" x14ac:dyDescent="0.15">
      <c r="A267" s="207" t="s">
        <v>1358</v>
      </c>
      <c r="B267" s="208" t="s">
        <v>1359</v>
      </c>
      <c r="C267" s="209" t="s">
        <v>1349</v>
      </c>
      <c r="D267" s="210" t="s">
        <v>21</v>
      </c>
      <c r="E267" s="211" t="s">
        <v>1360</v>
      </c>
      <c r="F267" s="230" t="s">
        <v>4591</v>
      </c>
      <c r="G267" s="194" t="s">
        <v>1137</v>
      </c>
      <c r="H267" s="195">
        <f t="shared" si="4"/>
        <v>2</v>
      </c>
      <c r="I267" s="196">
        <v>45243</v>
      </c>
      <c r="J267" s="197">
        <v>45244</v>
      </c>
      <c r="K267" s="197"/>
      <c r="L267" s="198" t="s">
        <v>257</v>
      </c>
      <c r="M267" s="199" t="s">
        <v>437</v>
      </c>
      <c r="N267" s="200">
        <v>5</v>
      </c>
      <c r="O267" s="201">
        <v>5</v>
      </c>
      <c r="P267" s="201">
        <v>0</v>
      </c>
      <c r="Q267" s="202">
        <v>10</v>
      </c>
      <c r="R267" s="203">
        <v>266900</v>
      </c>
      <c r="S267" s="203">
        <v>113724</v>
      </c>
      <c r="T267" s="203">
        <v>0</v>
      </c>
      <c r="U267" s="204">
        <v>380624</v>
      </c>
      <c r="V267" s="212"/>
    </row>
    <row r="268" spans="1:22" ht="25.5" customHeight="1" x14ac:dyDescent="0.15">
      <c r="A268" s="207" t="s">
        <v>1361</v>
      </c>
      <c r="B268" s="208" t="s">
        <v>1362</v>
      </c>
      <c r="C268" s="209" t="s">
        <v>1349</v>
      </c>
      <c r="D268" s="210" t="s">
        <v>21</v>
      </c>
      <c r="E268" s="211" t="s">
        <v>1363</v>
      </c>
      <c r="F268" s="230" t="s">
        <v>4592</v>
      </c>
      <c r="G268" s="194" t="s">
        <v>1137</v>
      </c>
      <c r="H268" s="195">
        <f t="shared" si="4"/>
        <v>1</v>
      </c>
      <c r="I268" s="196">
        <v>45245</v>
      </c>
      <c r="J268" s="197"/>
      <c r="K268" s="197"/>
      <c r="L268" s="198" t="s">
        <v>462</v>
      </c>
      <c r="M268" s="199" t="s">
        <v>1231</v>
      </c>
      <c r="N268" s="200">
        <v>5</v>
      </c>
      <c r="O268" s="201">
        <v>0</v>
      </c>
      <c r="P268" s="201">
        <v>0</v>
      </c>
      <c r="Q268" s="202">
        <v>5</v>
      </c>
      <c r="R268" s="203">
        <v>133450</v>
      </c>
      <c r="S268" s="203">
        <v>41497</v>
      </c>
      <c r="T268" s="203">
        <v>48400</v>
      </c>
      <c r="U268" s="204">
        <v>223347</v>
      </c>
      <c r="V268" s="212"/>
    </row>
    <row r="269" spans="1:22" ht="25.5" customHeight="1" x14ac:dyDescent="0.15">
      <c r="A269" s="207" t="s">
        <v>1364</v>
      </c>
      <c r="B269" s="208" t="s">
        <v>1365</v>
      </c>
      <c r="C269" s="209" t="s">
        <v>1349</v>
      </c>
      <c r="D269" s="210" t="s">
        <v>21</v>
      </c>
      <c r="E269" s="211" t="s">
        <v>1366</v>
      </c>
      <c r="F269" s="230" t="s">
        <v>4593</v>
      </c>
      <c r="G269" s="194" t="s">
        <v>1137</v>
      </c>
      <c r="H269" s="195">
        <f t="shared" si="4"/>
        <v>1</v>
      </c>
      <c r="I269" s="196">
        <v>45247</v>
      </c>
      <c r="J269" s="197"/>
      <c r="K269" s="197"/>
      <c r="L269" s="198" t="s">
        <v>257</v>
      </c>
      <c r="M269" s="199" t="s">
        <v>437</v>
      </c>
      <c r="N269" s="200">
        <v>5</v>
      </c>
      <c r="O269" s="201">
        <v>0</v>
      </c>
      <c r="P269" s="201">
        <v>0</v>
      </c>
      <c r="Q269" s="202">
        <v>5</v>
      </c>
      <c r="R269" s="203">
        <v>133450</v>
      </c>
      <c r="S269" s="203">
        <v>51807</v>
      </c>
      <c r="T269" s="203">
        <v>0</v>
      </c>
      <c r="U269" s="204">
        <v>185257</v>
      </c>
      <c r="V269" s="212"/>
    </row>
    <row r="270" spans="1:22" ht="25.5" customHeight="1" x14ac:dyDescent="0.15">
      <c r="A270" s="207" t="s">
        <v>1367</v>
      </c>
      <c r="B270" s="208" t="s">
        <v>1368</v>
      </c>
      <c r="C270" s="209" t="s">
        <v>1349</v>
      </c>
      <c r="D270" s="210" t="s">
        <v>21</v>
      </c>
      <c r="E270" s="211" t="s">
        <v>1369</v>
      </c>
      <c r="F270" s="230" t="s">
        <v>4594</v>
      </c>
      <c r="G270" s="194" t="s">
        <v>1137</v>
      </c>
      <c r="H270" s="195">
        <f t="shared" si="4"/>
        <v>1</v>
      </c>
      <c r="I270" s="196">
        <v>45248</v>
      </c>
      <c r="J270" s="197"/>
      <c r="K270" s="197"/>
      <c r="L270" s="198" t="s">
        <v>257</v>
      </c>
      <c r="M270" s="199" t="s">
        <v>437</v>
      </c>
      <c r="N270" s="200">
        <v>5</v>
      </c>
      <c r="O270" s="201">
        <v>0</v>
      </c>
      <c r="P270" s="201">
        <v>0</v>
      </c>
      <c r="Q270" s="202">
        <v>5</v>
      </c>
      <c r="R270" s="203">
        <v>133450</v>
      </c>
      <c r="S270" s="203">
        <v>47226</v>
      </c>
      <c r="T270" s="203">
        <v>0</v>
      </c>
      <c r="U270" s="204">
        <v>180676</v>
      </c>
      <c r="V270" s="212"/>
    </row>
    <row r="271" spans="1:22" ht="25.5" customHeight="1" x14ac:dyDescent="0.15">
      <c r="A271" s="207" t="s">
        <v>1370</v>
      </c>
      <c r="B271" s="208" t="s">
        <v>1371</v>
      </c>
      <c r="C271" s="209" t="s">
        <v>1349</v>
      </c>
      <c r="D271" s="210" t="s">
        <v>21</v>
      </c>
      <c r="E271" s="211" t="s">
        <v>1372</v>
      </c>
      <c r="F271" s="230" t="s">
        <v>4595</v>
      </c>
      <c r="G271" s="194" t="s">
        <v>1133</v>
      </c>
      <c r="H271" s="195">
        <f t="shared" si="4"/>
        <v>1</v>
      </c>
      <c r="I271" s="196">
        <v>45255</v>
      </c>
      <c r="J271" s="197"/>
      <c r="K271" s="197"/>
      <c r="L271" s="198" t="s">
        <v>257</v>
      </c>
      <c r="M271" s="199" t="s">
        <v>486</v>
      </c>
      <c r="N271" s="200">
        <v>5</v>
      </c>
      <c r="O271" s="201">
        <v>0</v>
      </c>
      <c r="P271" s="201">
        <v>0</v>
      </c>
      <c r="Q271" s="202">
        <v>5</v>
      </c>
      <c r="R271" s="203">
        <v>133450</v>
      </c>
      <c r="S271" s="203">
        <v>30991</v>
      </c>
      <c r="T271" s="203">
        <v>0</v>
      </c>
      <c r="U271" s="204">
        <v>164441</v>
      </c>
      <c r="V271" s="212"/>
    </row>
    <row r="272" spans="1:22" ht="25.5" customHeight="1" x14ac:dyDescent="0.15">
      <c r="A272" s="207" t="s">
        <v>1373</v>
      </c>
      <c r="B272" s="208" t="s">
        <v>1374</v>
      </c>
      <c r="C272" s="209" t="s">
        <v>1349</v>
      </c>
      <c r="D272" s="210" t="s">
        <v>21</v>
      </c>
      <c r="E272" s="211" t="s">
        <v>1375</v>
      </c>
      <c r="F272" s="230" t="s">
        <v>4596</v>
      </c>
      <c r="G272" s="194" t="s">
        <v>1376</v>
      </c>
      <c r="H272" s="195">
        <f t="shared" si="4"/>
        <v>3</v>
      </c>
      <c r="I272" s="196">
        <v>45265</v>
      </c>
      <c r="J272" s="197">
        <v>45266</v>
      </c>
      <c r="K272" s="197">
        <v>45267</v>
      </c>
      <c r="L272" s="198" t="s">
        <v>257</v>
      </c>
      <c r="M272" s="199" t="s">
        <v>486</v>
      </c>
      <c r="N272" s="200">
        <v>5</v>
      </c>
      <c r="O272" s="201">
        <v>5</v>
      </c>
      <c r="P272" s="201">
        <v>5</v>
      </c>
      <c r="Q272" s="202">
        <v>15</v>
      </c>
      <c r="R272" s="203">
        <v>400350</v>
      </c>
      <c r="S272" s="203">
        <v>193380</v>
      </c>
      <c r="T272" s="203">
        <v>50000</v>
      </c>
      <c r="U272" s="204">
        <v>643730</v>
      </c>
      <c r="V272" s="212"/>
    </row>
    <row r="273" spans="1:22" ht="25.5" customHeight="1" x14ac:dyDescent="0.15">
      <c r="A273" s="207" t="s">
        <v>1377</v>
      </c>
      <c r="B273" s="208" t="s">
        <v>1378</v>
      </c>
      <c r="C273" s="209" t="s">
        <v>1349</v>
      </c>
      <c r="D273" s="210" t="s">
        <v>21</v>
      </c>
      <c r="E273" s="211" t="s">
        <v>1379</v>
      </c>
      <c r="F273" s="230" t="s">
        <v>4597</v>
      </c>
      <c r="G273" s="194" t="s">
        <v>1380</v>
      </c>
      <c r="H273" s="195">
        <f t="shared" si="4"/>
        <v>1</v>
      </c>
      <c r="I273" s="196">
        <v>45097</v>
      </c>
      <c r="J273" s="197"/>
      <c r="K273" s="197"/>
      <c r="L273" s="198" t="s">
        <v>531</v>
      </c>
      <c r="M273" s="199" t="s">
        <v>532</v>
      </c>
      <c r="N273" s="200">
        <v>2</v>
      </c>
      <c r="O273" s="201">
        <v>0</v>
      </c>
      <c r="P273" s="201">
        <v>0</v>
      </c>
      <c r="Q273" s="202">
        <v>2</v>
      </c>
      <c r="R273" s="203">
        <v>59090</v>
      </c>
      <c r="S273" s="203">
        <v>30440</v>
      </c>
      <c r="T273" s="203">
        <v>9400</v>
      </c>
      <c r="U273" s="204">
        <v>98930</v>
      </c>
      <c r="V273" s="212"/>
    </row>
    <row r="274" spans="1:22" ht="25.5" customHeight="1" x14ac:dyDescent="0.15">
      <c r="A274" s="207" t="s">
        <v>1381</v>
      </c>
      <c r="B274" s="208" t="s">
        <v>1382</v>
      </c>
      <c r="C274" s="209" t="s">
        <v>1349</v>
      </c>
      <c r="D274" s="210" t="s">
        <v>21</v>
      </c>
      <c r="E274" s="211" t="s">
        <v>1383</v>
      </c>
      <c r="F274" s="230" t="s">
        <v>4598</v>
      </c>
      <c r="G274" s="194" t="s">
        <v>1384</v>
      </c>
      <c r="H274" s="195">
        <f t="shared" si="4"/>
        <v>1</v>
      </c>
      <c r="I274" s="196">
        <v>45079</v>
      </c>
      <c r="J274" s="197"/>
      <c r="K274" s="197"/>
      <c r="L274" s="198" t="s">
        <v>257</v>
      </c>
      <c r="M274" s="199" t="s">
        <v>486</v>
      </c>
      <c r="N274" s="200">
        <v>5</v>
      </c>
      <c r="O274" s="201">
        <v>0</v>
      </c>
      <c r="P274" s="201">
        <v>0</v>
      </c>
      <c r="Q274" s="202">
        <v>5</v>
      </c>
      <c r="R274" s="203">
        <v>133450</v>
      </c>
      <c r="S274" s="203">
        <v>110666</v>
      </c>
      <c r="T274" s="203">
        <v>50000</v>
      </c>
      <c r="U274" s="204">
        <v>294116</v>
      </c>
      <c r="V274" s="212"/>
    </row>
    <row r="275" spans="1:22" ht="25.5" customHeight="1" x14ac:dyDescent="0.15">
      <c r="A275" s="207" t="s">
        <v>1385</v>
      </c>
      <c r="B275" s="208" t="s">
        <v>1386</v>
      </c>
      <c r="C275" s="209" t="s">
        <v>1349</v>
      </c>
      <c r="D275" s="210" t="s">
        <v>21</v>
      </c>
      <c r="E275" s="211" t="s">
        <v>1387</v>
      </c>
      <c r="F275" s="230" t="s">
        <v>4599</v>
      </c>
      <c r="G275" s="194" t="s">
        <v>1384</v>
      </c>
      <c r="H275" s="195">
        <f t="shared" si="4"/>
        <v>1</v>
      </c>
      <c r="I275" s="196">
        <v>45093</v>
      </c>
      <c r="J275" s="197"/>
      <c r="K275" s="197"/>
      <c r="L275" s="198" t="s">
        <v>257</v>
      </c>
      <c r="M275" s="199" t="s">
        <v>486</v>
      </c>
      <c r="N275" s="200">
        <v>5</v>
      </c>
      <c r="O275" s="201">
        <v>0</v>
      </c>
      <c r="P275" s="201">
        <v>0</v>
      </c>
      <c r="Q275" s="202">
        <v>5</v>
      </c>
      <c r="R275" s="203">
        <v>133450</v>
      </c>
      <c r="S275" s="203">
        <v>140272</v>
      </c>
      <c r="T275" s="203">
        <v>50000</v>
      </c>
      <c r="U275" s="204">
        <v>323722</v>
      </c>
      <c r="V275" s="212"/>
    </row>
    <row r="276" spans="1:22" ht="25.5" customHeight="1" x14ac:dyDescent="0.15">
      <c r="A276" s="207" t="s">
        <v>1388</v>
      </c>
      <c r="B276" s="208" t="s">
        <v>1389</v>
      </c>
      <c r="C276" s="209" t="s">
        <v>1349</v>
      </c>
      <c r="D276" s="210" t="s">
        <v>21</v>
      </c>
      <c r="E276" s="211" t="s">
        <v>1390</v>
      </c>
      <c r="F276" s="230" t="s">
        <v>4600</v>
      </c>
      <c r="G276" s="194" t="s">
        <v>1384</v>
      </c>
      <c r="H276" s="195">
        <f t="shared" si="4"/>
        <v>3</v>
      </c>
      <c r="I276" s="196">
        <v>45097</v>
      </c>
      <c r="J276" s="197">
        <v>45098</v>
      </c>
      <c r="K276" s="197">
        <v>45099</v>
      </c>
      <c r="L276" s="198" t="s">
        <v>257</v>
      </c>
      <c r="M276" s="199" t="s">
        <v>486</v>
      </c>
      <c r="N276" s="200">
        <v>5</v>
      </c>
      <c r="O276" s="201">
        <v>5</v>
      </c>
      <c r="P276" s="201">
        <v>5</v>
      </c>
      <c r="Q276" s="202">
        <v>15</v>
      </c>
      <c r="R276" s="203">
        <v>400350</v>
      </c>
      <c r="S276" s="203">
        <v>249976</v>
      </c>
      <c r="T276" s="203">
        <v>50000</v>
      </c>
      <c r="U276" s="204">
        <v>700326</v>
      </c>
      <c r="V276" s="212"/>
    </row>
    <row r="277" spans="1:22" ht="25.5" customHeight="1" x14ac:dyDescent="0.15">
      <c r="A277" s="207" t="s">
        <v>1391</v>
      </c>
      <c r="B277" s="208" t="s">
        <v>1392</v>
      </c>
      <c r="C277" s="209" t="s">
        <v>1349</v>
      </c>
      <c r="D277" s="210" t="s">
        <v>21</v>
      </c>
      <c r="E277" s="211" t="s">
        <v>1393</v>
      </c>
      <c r="F277" s="230" t="s">
        <v>4601</v>
      </c>
      <c r="G277" s="194" t="s">
        <v>1384</v>
      </c>
      <c r="H277" s="195">
        <f t="shared" si="4"/>
        <v>1</v>
      </c>
      <c r="I277" s="196">
        <v>45225</v>
      </c>
      <c r="J277" s="197"/>
      <c r="K277" s="197"/>
      <c r="L277" s="198" t="s">
        <v>257</v>
      </c>
      <c r="M277" s="199" t="s">
        <v>486</v>
      </c>
      <c r="N277" s="200">
        <v>5</v>
      </c>
      <c r="O277" s="201">
        <v>0</v>
      </c>
      <c r="P277" s="201">
        <v>0</v>
      </c>
      <c r="Q277" s="202">
        <v>5</v>
      </c>
      <c r="R277" s="203">
        <v>133450</v>
      </c>
      <c r="S277" s="203">
        <v>72626</v>
      </c>
      <c r="T277" s="203">
        <v>50000</v>
      </c>
      <c r="U277" s="204">
        <v>256076</v>
      </c>
      <c r="V277" s="212"/>
    </row>
    <row r="278" spans="1:22" ht="25.5" customHeight="1" x14ac:dyDescent="0.15">
      <c r="A278" s="207" t="s">
        <v>1394</v>
      </c>
      <c r="B278" s="208" t="s">
        <v>1395</v>
      </c>
      <c r="C278" s="209" t="s">
        <v>1349</v>
      </c>
      <c r="D278" s="210" t="s">
        <v>21</v>
      </c>
      <c r="E278" s="211" t="s">
        <v>1396</v>
      </c>
      <c r="F278" s="230" t="s">
        <v>4602</v>
      </c>
      <c r="G278" s="194" t="s">
        <v>1384</v>
      </c>
      <c r="H278" s="195">
        <f t="shared" si="4"/>
        <v>3</v>
      </c>
      <c r="I278" s="196">
        <v>45244</v>
      </c>
      <c r="J278" s="197">
        <v>45245</v>
      </c>
      <c r="K278" s="197">
        <v>45246</v>
      </c>
      <c r="L278" s="198" t="s">
        <v>257</v>
      </c>
      <c r="M278" s="199" t="s">
        <v>486</v>
      </c>
      <c r="N278" s="200">
        <v>5</v>
      </c>
      <c r="O278" s="201">
        <v>5</v>
      </c>
      <c r="P278" s="201">
        <v>5</v>
      </c>
      <c r="Q278" s="202">
        <v>15</v>
      </c>
      <c r="R278" s="203">
        <v>400350</v>
      </c>
      <c r="S278" s="203">
        <v>214520</v>
      </c>
      <c r="T278" s="203">
        <v>50000</v>
      </c>
      <c r="U278" s="204">
        <v>664870</v>
      </c>
      <c r="V278" s="212"/>
    </row>
    <row r="279" spans="1:22" ht="25.5" customHeight="1" x14ac:dyDescent="0.15">
      <c r="A279" s="207" t="s">
        <v>1397</v>
      </c>
      <c r="B279" s="208" t="s">
        <v>1398</v>
      </c>
      <c r="C279" s="209" t="s">
        <v>1349</v>
      </c>
      <c r="D279" s="210" t="s">
        <v>21</v>
      </c>
      <c r="E279" s="211" t="s">
        <v>1399</v>
      </c>
      <c r="F279" s="230" t="s">
        <v>4603</v>
      </c>
      <c r="G279" s="194" t="s">
        <v>1305</v>
      </c>
      <c r="H279" s="195">
        <f t="shared" si="4"/>
        <v>1</v>
      </c>
      <c r="I279" s="196">
        <v>45112</v>
      </c>
      <c r="J279" s="197"/>
      <c r="K279" s="197"/>
      <c r="L279" s="198" t="s">
        <v>257</v>
      </c>
      <c r="M279" s="199" t="s">
        <v>684</v>
      </c>
      <c r="N279" s="200">
        <v>0</v>
      </c>
      <c r="O279" s="201">
        <v>0</v>
      </c>
      <c r="P279" s="201">
        <v>0</v>
      </c>
      <c r="Q279" s="202">
        <v>0</v>
      </c>
      <c r="R279" s="203">
        <v>35650</v>
      </c>
      <c r="S279" s="203">
        <v>3616</v>
      </c>
      <c r="T279" s="203">
        <v>0</v>
      </c>
      <c r="U279" s="204">
        <v>39266</v>
      </c>
      <c r="V279" s="212"/>
    </row>
    <row r="280" spans="1:22" ht="25.5" customHeight="1" x14ac:dyDescent="0.15">
      <c r="A280" s="207" t="s">
        <v>1400</v>
      </c>
      <c r="B280" s="208" t="s">
        <v>1401</v>
      </c>
      <c r="C280" s="209" t="s">
        <v>1349</v>
      </c>
      <c r="D280" s="210" t="s">
        <v>21</v>
      </c>
      <c r="E280" s="211" t="s">
        <v>1402</v>
      </c>
      <c r="F280" s="230" t="s">
        <v>4604</v>
      </c>
      <c r="G280" s="194" t="s">
        <v>1298</v>
      </c>
      <c r="H280" s="195">
        <f t="shared" si="4"/>
        <v>3</v>
      </c>
      <c r="I280" s="196">
        <v>45257</v>
      </c>
      <c r="J280" s="197">
        <v>45258</v>
      </c>
      <c r="K280" s="197">
        <v>45259</v>
      </c>
      <c r="L280" s="198" t="s">
        <v>257</v>
      </c>
      <c r="M280" s="199" t="s">
        <v>684</v>
      </c>
      <c r="N280" s="200">
        <v>0</v>
      </c>
      <c r="O280" s="201">
        <v>0</v>
      </c>
      <c r="P280" s="201">
        <v>0</v>
      </c>
      <c r="Q280" s="202">
        <v>0</v>
      </c>
      <c r="R280" s="203">
        <v>106950</v>
      </c>
      <c r="S280" s="203">
        <v>3172</v>
      </c>
      <c r="T280" s="203">
        <v>0</v>
      </c>
      <c r="U280" s="204">
        <v>110122</v>
      </c>
      <c r="V280" s="212"/>
    </row>
    <row r="281" spans="1:22" ht="25.5" customHeight="1" x14ac:dyDescent="0.15">
      <c r="A281" s="207" t="s">
        <v>1403</v>
      </c>
      <c r="B281" s="208" t="s">
        <v>1404</v>
      </c>
      <c r="C281" s="209" t="s">
        <v>1349</v>
      </c>
      <c r="D281" s="210" t="s">
        <v>21</v>
      </c>
      <c r="E281" s="211" t="s">
        <v>1405</v>
      </c>
      <c r="F281" s="230" t="s">
        <v>4605</v>
      </c>
      <c r="G281" s="194" t="s">
        <v>1406</v>
      </c>
      <c r="H281" s="195">
        <f t="shared" si="4"/>
        <v>2</v>
      </c>
      <c r="I281" s="196">
        <v>45078</v>
      </c>
      <c r="J281" s="197">
        <v>45079</v>
      </c>
      <c r="K281" s="197"/>
      <c r="L281" s="198" t="s">
        <v>257</v>
      </c>
      <c r="M281" s="199" t="s">
        <v>521</v>
      </c>
      <c r="N281" s="200">
        <v>5</v>
      </c>
      <c r="O281" s="201">
        <v>5</v>
      </c>
      <c r="P281" s="201">
        <v>0</v>
      </c>
      <c r="Q281" s="202">
        <v>10</v>
      </c>
      <c r="R281" s="203">
        <v>266900</v>
      </c>
      <c r="S281" s="203">
        <v>172293</v>
      </c>
      <c r="T281" s="203">
        <v>50000</v>
      </c>
      <c r="U281" s="204">
        <v>489193</v>
      </c>
      <c r="V281" s="212"/>
    </row>
    <row r="282" spans="1:22" ht="25.5" customHeight="1" x14ac:dyDescent="0.15">
      <c r="A282" s="207" t="s">
        <v>1407</v>
      </c>
      <c r="B282" s="208" t="s">
        <v>1408</v>
      </c>
      <c r="C282" s="209" t="s">
        <v>1349</v>
      </c>
      <c r="D282" s="210" t="s">
        <v>21</v>
      </c>
      <c r="E282" s="211" t="s">
        <v>1409</v>
      </c>
      <c r="F282" s="230" t="s">
        <v>4606</v>
      </c>
      <c r="G282" s="194" t="s">
        <v>1410</v>
      </c>
      <c r="H282" s="195">
        <f t="shared" si="4"/>
        <v>1</v>
      </c>
      <c r="I282" s="196">
        <v>45079</v>
      </c>
      <c r="J282" s="197"/>
      <c r="K282" s="197"/>
      <c r="L282" s="198" t="s">
        <v>257</v>
      </c>
      <c r="M282" s="199" t="s">
        <v>521</v>
      </c>
      <c r="N282" s="200">
        <v>4</v>
      </c>
      <c r="O282" s="201">
        <v>0</v>
      </c>
      <c r="P282" s="201">
        <v>0</v>
      </c>
      <c r="Q282" s="202">
        <v>4</v>
      </c>
      <c r="R282" s="203">
        <v>113890</v>
      </c>
      <c r="S282" s="203">
        <v>51130</v>
      </c>
      <c r="T282" s="203">
        <v>4125</v>
      </c>
      <c r="U282" s="204">
        <v>169145</v>
      </c>
      <c r="V282" s="212"/>
    </row>
    <row r="283" spans="1:22" ht="25.5" customHeight="1" x14ac:dyDescent="0.15">
      <c r="A283" s="207" t="s">
        <v>1411</v>
      </c>
      <c r="B283" s="208" t="s">
        <v>1412</v>
      </c>
      <c r="C283" s="209" t="s">
        <v>1349</v>
      </c>
      <c r="D283" s="210" t="s">
        <v>21</v>
      </c>
      <c r="E283" s="211" t="s">
        <v>1413</v>
      </c>
      <c r="F283" s="230" t="s">
        <v>4607</v>
      </c>
      <c r="G283" s="194" t="s">
        <v>1410</v>
      </c>
      <c r="H283" s="195">
        <f t="shared" si="4"/>
        <v>2</v>
      </c>
      <c r="I283" s="196">
        <v>45125</v>
      </c>
      <c r="J283" s="197">
        <v>45126</v>
      </c>
      <c r="K283" s="197"/>
      <c r="L283" s="198" t="s">
        <v>257</v>
      </c>
      <c r="M283" s="199" t="s">
        <v>521</v>
      </c>
      <c r="N283" s="200">
        <v>4</v>
      </c>
      <c r="O283" s="201">
        <v>4</v>
      </c>
      <c r="P283" s="201">
        <v>0</v>
      </c>
      <c r="Q283" s="202">
        <v>8</v>
      </c>
      <c r="R283" s="203">
        <v>227780</v>
      </c>
      <c r="S283" s="203">
        <v>71556</v>
      </c>
      <c r="T283" s="203">
        <v>8250</v>
      </c>
      <c r="U283" s="204">
        <v>307586</v>
      </c>
      <c r="V283" s="212"/>
    </row>
    <row r="284" spans="1:22" ht="25.5" customHeight="1" x14ac:dyDescent="0.15">
      <c r="A284" s="207" t="s">
        <v>1414</v>
      </c>
      <c r="B284" s="208" t="s">
        <v>1415</v>
      </c>
      <c r="C284" s="209" t="s">
        <v>1349</v>
      </c>
      <c r="D284" s="210" t="s">
        <v>21</v>
      </c>
      <c r="E284" s="211" t="s">
        <v>1416</v>
      </c>
      <c r="F284" s="230" t="s">
        <v>4608</v>
      </c>
      <c r="G284" s="194" t="s">
        <v>1410</v>
      </c>
      <c r="H284" s="195">
        <f t="shared" si="4"/>
        <v>1</v>
      </c>
      <c r="I284" s="196">
        <v>45232</v>
      </c>
      <c r="J284" s="197"/>
      <c r="K284" s="197"/>
      <c r="L284" s="198" t="s">
        <v>257</v>
      </c>
      <c r="M284" s="199" t="s">
        <v>521</v>
      </c>
      <c r="N284" s="200">
        <v>4</v>
      </c>
      <c r="O284" s="201">
        <v>0</v>
      </c>
      <c r="P284" s="201">
        <v>0</v>
      </c>
      <c r="Q284" s="202">
        <v>4</v>
      </c>
      <c r="R284" s="203">
        <v>113890</v>
      </c>
      <c r="S284" s="203">
        <v>45280</v>
      </c>
      <c r="T284" s="203">
        <v>4125</v>
      </c>
      <c r="U284" s="204">
        <v>163295</v>
      </c>
      <c r="V284" s="212"/>
    </row>
    <row r="285" spans="1:22" ht="25.5" customHeight="1" x14ac:dyDescent="0.15">
      <c r="A285" s="207" t="s">
        <v>1417</v>
      </c>
      <c r="B285" s="208" t="s">
        <v>1418</v>
      </c>
      <c r="C285" s="209" t="s">
        <v>1349</v>
      </c>
      <c r="D285" s="210" t="s">
        <v>21</v>
      </c>
      <c r="E285" s="211" t="s">
        <v>1419</v>
      </c>
      <c r="F285" s="230" t="s">
        <v>4609</v>
      </c>
      <c r="G285" s="194" t="s">
        <v>1410</v>
      </c>
      <c r="H285" s="195">
        <f t="shared" si="4"/>
        <v>3</v>
      </c>
      <c r="I285" s="196">
        <v>45257</v>
      </c>
      <c r="J285" s="197">
        <v>45258</v>
      </c>
      <c r="K285" s="197">
        <v>45259</v>
      </c>
      <c r="L285" s="198" t="s">
        <v>257</v>
      </c>
      <c r="M285" s="199" t="s">
        <v>521</v>
      </c>
      <c r="N285" s="200">
        <v>4</v>
      </c>
      <c r="O285" s="201">
        <v>4</v>
      </c>
      <c r="P285" s="201">
        <v>4</v>
      </c>
      <c r="Q285" s="202">
        <v>12</v>
      </c>
      <c r="R285" s="203">
        <v>341670</v>
      </c>
      <c r="S285" s="203">
        <v>123893</v>
      </c>
      <c r="T285" s="203">
        <v>12375</v>
      </c>
      <c r="U285" s="204">
        <v>477938</v>
      </c>
      <c r="V285" s="212"/>
    </row>
    <row r="286" spans="1:22" ht="25.5" customHeight="1" x14ac:dyDescent="0.15">
      <c r="A286" s="207" t="s">
        <v>1420</v>
      </c>
      <c r="B286" s="208" t="s">
        <v>1421</v>
      </c>
      <c r="C286" s="209" t="s">
        <v>1422</v>
      </c>
      <c r="D286" s="210" t="s">
        <v>22</v>
      </c>
      <c r="E286" s="211" t="s">
        <v>1423</v>
      </c>
      <c r="F286" s="230" t="s">
        <v>4610</v>
      </c>
      <c r="G286" s="194" t="s">
        <v>1424</v>
      </c>
      <c r="H286" s="195">
        <f t="shared" si="4"/>
        <v>1</v>
      </c>
      <c r="I286" s="196">
        <v>45119</v>
      </c>
      <c r="J286" s="197"/>
      <c r="K286" s="197"/>
      <c r="L286" s="198" t="s">
        <v>257</v>
      </c>
      <c r="M286" s="199" t="s">
        <v>521</v>
      </c>
      <c r="N286" s="200">
        <v>4</v>
      </c>
      <c r="O286" s="201">
        <v>0</v>
      </c>
      <c r="P286" s="201">
        <v>0</v>
      </c>
      <c r="Q286" s="202">
        <v>4</v>
      </c>
      <c r="R286" s="203">
        <v>122450</v>
      </c>
      <c r="S286" s="203">
        <v>17049</v>
      </c>
      <c r="T286" s="203">
        <v>50000</v>
      </c>
      <c r="U286" s="204">
        <v>189499</v>
      </c>
      <c r="V286" s="212"/>
    </row>
    <row r="287" spans="1:22" ht="25.5" customHeight="1" x14ac:dyDescent="0.15">
      <c r="A287" s="207" t="s">
        <v>1425</v>
      </c>
      <c r="B287" s="208" t="s">
        <v>1426</v>
      </c>
      <c r="C287" s="209" t="s">
        <v>1422</v>
      </c>
      <c r="D287" s="210" t="s">
        <v>22</v>
      </c>
      <c r="E287" s="211" t="s">
        <v>1427</v>
      </c>
      <c r="F287" s="230" t="s">
        <v>4611</v>
      </c>
      <c r="G287" s="194" t="s">
        <v>1428</v>
      </c>
      <c r="H287" s="195">
        <f t="shared" si="4"/>
        <v>1</v>
      </c>
      <c r="I287" s="196">
        <v>45216</v>
      </c>
      <c r="J287" s="197"/>
      <c r="K287" s="197"/>
      <c r="L287" s="198" t="s">
        <v>257</v>
      </c>
      <c r="M287" s="199" t="s">
        <v>431</v>
      </c>
      <c r="N287" s="200">
        <v>5</v>
      </c>
      <c r="O287" s="201">
        <v>0</v>
      </c>
      <c r="P287" s="201">
        <v>0</v>
      </c>
      <c r="Q287" s="202">
        <v>5</v>
      </c>
      <c r="R287" s="203">
        <v>89950</v>
      </c>
      <c r="S287" s="203">
        <v>17400</v>
      </c>
      <c r="T287" s="203">
        <v>33000</v>
      </c>
      <c r="U287" s="204">
        <v>140350</v>
      </c>
      <c r="V287" s="212"/>
    </row>
    <row r="288" spans="1:22" ht="25.5" customHeight="1" x14ac:dyDescent="0.15">
      <c r="A288" s="207" t="s">
        <v>1429</v>
      </c>
      <c r="B288" s="208" t="s">
        <v>1430</v>
      </c>
      <c r="C288" s="209" t="s">
        <v>1422</v>
      </c>
      <c r="D288" s="210" t="s">
        <v>22</v>
      </c>
      <c r="E288" s="211" t="s">
        <v>1431</v>
      </c>
      <c r="F288" s="230" t="s">
        <v>4612</v>
      </c>
      <c r="G288" s="194" t="s">
        <v>1428</v>
      </c>
      <c r="H288" s="195">
        <f t="shared" si="4"/>
        <v>1</v>
      </c>
      <c r="I288" s="196">
        <v>45272</v>
      </c>
      <c r="J288" s="197"/>
      <c r="K288" s="197"/>
      <c r="L288" s="198" t="s">
        <v>257</v>
      </c>
      <c r="M288" s="199" t="s">
        <v>431</v>
      </c>
      <c r="N288" s="200">
        <v>5</v>
      </c>
      <c r="O288" s="201">
        <v>0</v>
      </c>
      <c r="P288" s="201">
        <v>0</v>
      </c>
      <c r="Q288" s="202">
        <v>5</v>
      </c>
      <c r="R288" s="203">
        <v>89950</v>
      </c>
      <c r="S288" s="203">
        <v>21264</v>
      </c>
      <c r="T288" s="203">
        <v>33000</v>
      </c>
      <c r="U288" s="204">
        <v>144214</v>
      </c>
      <c r="V288" s="212"/>
    </row>
    <row r="289" spans="1:22" ht="25.5" customHeight="1" x14ac:dyDescent="0.15">
      <c r="A289" s="207" t="s">
        <v>1432</v>
      </c>
      <c r="B289" s="208" t="s">
        <v>1433</v>
      </c>
      <c r="C289" s="209" t="s">
        <v>1422</v>
      </c>
      <c r="D289" s="210" t="s">
        <v>22</v>
      </c>
      <c r="E289" s="211" t="s">
        <v>1434</v>
      </c>
      <c r="F289" s="230" t="s">
        <v>4613</v>
      </c>
      <c r="G289" s="194" t="s">
        <v>1435</v>
      </c>
      <c r="H289" s="195">
        <f t="shared" si="4"/>
        <v>3</v>
      </c>
      <c r="I289" s="196">
        <v>45195</v>
      </c>
      <c r="J289" s="197">
        <v>45209</v>
      </c>
      <c r="K289" s="197">
        <v>45223</v>
      </c>
      <c r="L289" s="198" t="s">
        <v>257</v>
      </c>
      <c r="M289" s="199" t="s">
        <v>922</v>
      </c>
      <c r="N289" s="200">
        <v>2</v>
      </c>
      <c r="O289" s="201">
        <v>2</v>
      </c>
      <c r="P289" s="201">
        <v>3</v>
      </c>
      <c r="Q289" s="202">
        <v>7</v>
      </c>
      <c r="R289" s="203">
        <v>229430</v>
      </c>
      <c r="S289" s="203">
        <v>32600</v>
      </c>
      <c r="T289" s="203">
        <v>0</v>
      </c>
      <c r="U289" s="204">
        <v>262030</v>
      </c>
      <c r="V289" s="212"/>
    </row>
    <row r="290" spans="1:22" ht="25.5" customHeight="1" x14ac:dyDescent="0.15">
      <c r="A290" s="207" t="s">
        <v>1436</v>
      </c>
      <c r="B290" s="208" t="s">
        <v>1437</v>
      </c>
      <c r="C290" s="209" t="s">
        <v>1422</v>
      </c>
      <c r="D290" s="210" t="s">
        <v>22</v>
      </c>
      <c r="E290" s="211" t="s">
        <v>1438</v>
      </c>
      <c r="F290" s="230" t="s">
        <v>4614</v>
      </c>
      <c r="G290" s="194" t="s">
        <v>1439</v>
      </c>
      <c r="H290" s="195">
        <f t="shared" si="4"/>
        <v>1</v>
      </c>
      <c r="I290" s="196">
        <v>45230</v>
      </c>
      <c r="J290" s="197"/>
      <c r="K290" s="197"/>
      <c r="L290" s="198" t="s">
        <v>257</v>
      </c>
      <c r="M290" s="199" t="s">
        <v>922</v>
      </c>
      <c r="N290" s="200">
        <v>3</v>
      </c>
      <c r="O290" s="201">
        <v>0</v>
      </c>
      <c r="P290" s="201">
        <v>0</v>
      </c>
      <c r="Q290" s="202">
        <v>3</v>
      </c>
      <c r="R290" s="203">
        <v>74770</v>
      </c>
      <c r="S290" s="203">
        <v>13324</v>
      </c>
      <c r="T290" s="203">
        <v>0</v>
      </c>
      <c r="U290" s="204">
        <v>88094</v>
      </c>
      <c r="V290" s="212"/>
    </row>
    <row r="291" spans="1:22" ht="25.5" customHeight="1" x14ac:dyDescent="0.15">
      <c r="A291" s="207" t="s">
        <v>1440</v>
      </c>
      <c r="B291" s="208" t="s">
        <v>1441</v>
      </c>
      <c r="C291" s="209" t="s">
        <v>1422</v>
      </c>
      <c r="D291" s="210" t="s">
        <v>22</v>
      </c>
      <c r="E291" s="211" t="s">
        <v>1442</v>
      </c>
      <c r="F291" s="230" t="s">
        <v>4615</v>
      </c>
      <c r="G291" s="194" t="s">
        <v>1443</v>
      </c>
      <c r="H291" s="195">
        <f t="shared" si="4"/>
        <v>1</v>
      </c>
      <c r="I291" s="196">
        <v>45089</v>
      </c>
      <c r="J291" s="197"/>
      <c r="K291" s="197"/>
      <c r="L291" s="198" t="s">
        <v>257</v>
      </c>
      <c r="M291" s="199" t="s">
        <v>684</v>
      </c>
      <c r="N291" s="200">
        <v>2</v>
      </c>
      <c r="O291" s="201">
        <v>0</v>
      </c>
      <c r="P291" s="201">
        <v>0</v>
      </c>
      <c r="Q291" s="202">
        <v>2</v>
      </c>
      <c r="R291" s="203">
        <v>70810</v>
      </c>
      <c r="S291" s="203">
        <v>5166</v>
      </c>
      <c r="T291" s="203">
        <v>1980</v>
      </c>
      <c r="U291" s="204">
        <v>77956</v>
      </c>
      <c r="V291" s="212"/>
    </row>
    <row r="292" spans="1:22" ht="25.5" customHeight="1" x14ac:dyDescent="0.15">
      <c r="A292" s="207" t="s">
        <v>1444</v>
      </c>
      <c r="B292" s="208" t="s">
        <v>1445</v>
      </c>
      <c r="C292" s="209" t="s">
        <v>1422</v>
      </c>
      <c r="D292" s="210" t="s">
        <v>22</v>
      </c>
      <c r="E292" s="211" t="s">
        <v>1446</v>
      </c>
      <c r="F292" s="230" t="s">
        <v>4616</v>
      </c>
      <c r="G292" s="194" t="s">
        <v>1447</v>
      </c>
      <c r="H292" s="195">
        <f t="shared" si="4"/>
        <v>1</v>
      </c>
      <c r="I292" s="196">
        <v>45227</v>
      </c>
      <c r="J292" s="197"/>
      <c r="K292" s="197"/>
      <c r="L292" s="198" t="s">
        <v>257</v>
      </c>
      <c r="M292" s="199" t="s">
        <v>684</v>
      </c>
      <c r="N292" s="200">
        <v>1</v>
      </c>
      <c r="O292" s="201">
        <v>0</v>
      </c>
      <c r="P292" s="201">
        <v>0</v>
      </c>
      <c r="Q292" s="202">
        <v>1</v>
      </c>
      <c r="R292" s="203">
        <v>55210</v>
      </c>
      <c r="S292" s="203">
        <v>3188</v>
      </c>
      <c r="T292" s="203">
        <v>0</v>
      </c>
      <c r="U292" s="204">
        <v>58398</v>
      </c>
      <c r="V292" s="212"/>
    </row>
    <row r="293" spans="1:22" ht="25.5" customHeight="1" x14ac:dyDescent="0.15">
      <c r="A293" s="207" t="s">
        <v>1448</v>
      </c>
      <c r="B293" s="208" t="s">
        <v>1449</v>
      </c>
      <c r="C293" s="209" t="s">
        <v>1422</v>
      </c>
      <c r="D293" s="210" t="s">
        <v>22</v>
      </c>
      <c r="E293" s="211" t="s">
        <v>1450</v>
      </c>
      <c r="F293" s="230" t="s">
        <v>4617</v>
      </c>
      <c r="G293" s="194" t="s">
        <v>479</v>
      </c>
      <c r="H293" s="195">
        <f t="shared" si="4"/>
        <v>2</v>
      </c>
      <c r="I293" s="196">
        <v>45182</v>
      </c>
      <c r="J293" s="197">
        <v>45203</v>
      </c>
      <c r="K293" s="197"/>
      <c r="L293" s="198" t="s">
        <v>257</v>
      </c>
      <c r="M293" s="199" t="s">
        <v>431</v>
      </c>
      <c r="N293" s="200">
        <v>5</v>
      </c>
      <c r="O293" s="201">
        <v>5</v>
      </c>
      <c r="P293" s="201">
        <v>0</v>
      </c>
      <c r="Q293" s="202">
        <v>10</v>
      </c>
      <c r="R293" s="203">
        <v>266900</v>
      </c>
      <c r="S293" s="203">
        <v>14400</v>
      </c>
      <c r="T293" s="203">
        <v>50000</v>
      </c>
      <c r="U293" s="204">
        <v>331300</v>
      </c>
      <c r="V293" s="212"/>
    </row>
    <row r="294" spans="1:22" ht="25.5" customHeight="1" x14ac:dyDescent="0.15">
      <c r="A294" s="207" t="s">
        <v>1451</v>
      </c>
      <c r="B294" s="208" t="s">
        <v>1452</v>
      </c>
      <c r="C294" s="209" t="s">
        <v>1422</v>
      </c>
      <c r="D294" s="210" t="s">
        <v>22</v>
      </c>
      <c r="E294" s="211" t="s">
        <v>1453</v>
      </c>
      <c r="F294" s="230" t="s">
        <v>4618</v>
      </c>
      <c r="G294" s="194" t="s">
        <v>1454</v>
      </c>
      <c r="H294" s="195">
        <f t="shared" si="4"/>
        <v>1</v>
      </c>
      <c r="I294" s="196">
        <v>45091</v>
      </c>
      <c r="J294" s="197"/>
      <c r="K294" s="197"/>
      <c r="L294" s="198" t="s">
        <v>257</v>
      </c>
      <c r="M294" s="199" t="s">
        <v>521</v>
      </c>
      <c r="N294" s="200">
        <v>1</v>
      </c>
      <c r="O294" s="201">
        <v>0</v>
      </c>
      <c r="P294" s="201">
        <v>0</v>
      </c>
      <c r="Q294" s="202">
        <v>1</v>
      </c>
      <c r="R294" s="203">
        <v>55210</v>
      </c>
      <c r="S294" s="203">
        <v>3130</v>
      </c>
      <c r="T294" s="203">
        <v>1650</v>
      </c>
      <c r="U294" s="204">
        <v>59990</v>
      </c>
      <c r="V294" s="212"/>
    </row>
    <row r="295" spans="1:22" ht="25.5" customHeight="1" x14ac:dyDescent="0.15">
      <c r="A295" s="207" t="s">
        <v>1455</v>
      </c>
      <c r="B295" s="208" t="s">
        <v>1456</v>
      </c>
      <c r="C295" s="209" t="s">
        <v>1422</v>
      </c>
      <c r="D295" s="210" t="s">
        <v>22</v>
      </c>
      <c r="E295" s="211" t="s">
        <v>1457</v>
      </c>
      <c r="F295" s="230" t="s">
        <v>4619</v>
      </c>
      <c r="G295" s="194" t="s">
        <v>1458</v>
      </c>
      <c r="H295" s="195">
        <f t="shared" si="4"/>
        <v>1</v>
      </c>
      <c r="I295" s="196">
        <v>45103</v>
      </c>
      <c r="J295" s="197"/>
      <c r="K295" s="197"/>
      <c r="L295" s="198" t="s">
        <v>462</v>
      </c>
      <c r="M295" s="199" t="s">
        <v>1231</v>
      </c>
      <c r="N295" s="200">
        <v>2</v>
      </c>
      <c r="O295" s="201">
        <v>0</v>
      </c>
      <c r="P295" s="201">
        <v>0</v>
      </c>
      <c r="Q295" s="202">
        <v>2</v>
      </c>
      <c r="R295" s="203">
        <v>74770</v>
      </c>
      <c r="S295" s="203">
        <v>4160</v>
      </c>
      <c r="T295" s="203">
        <v>1650</v>
      </c>
      <c r="U295" s="204">
        <v>80580</v>
      </c>
      <c r="V295" s="212"/>
    </row>
    <row r="296" spans="1:22" ht="25.5" customHeight="1" x14ac:dyDescent="0.15">
      <c r="A296" s="207" t="s">
        <v>1459</v>
      </c>
      <c r="B296" s="208" t="s">
        <v>1460</v>
      </c>
      <c r="C296" s="209" t="s">
        <v>1422</v>
      </c>
      <c r="D296" s="210" t="s">
        <v>22</v>
      </c>
      <c r="E296" s="211" t="s">
        <v>1461</v>
      </c>
      <c r="F296" s="230" t="s">
        <v>4620</v>
      </c>
      <c r="G296" s="194" t="s">
        <v>1458</v>
      </c>
      <c r="H296" s="195">
        <f t="shared" si="4"/>
        <v>1</v>
      </c>
      <c r="I296" s="196">
        <v>45106</v>
      </c>
      <c r="J296" s="197"/>
      <c r="K296" s="197"/>
      <c r="L296" s="198" t="s">
        <v>462</v>
      </c>
      <c r="M296" s="199" t="s">
        <v>1231</v>
      </c>
      <c r="N296" s="200">
        <v>2</v>
      </c>
      <c r="O296" s="201">
        <v>0</v>
      </c>
      <c r="P296" s="201">
        <v>0</v>
      </c>
      <c r="Q296" s="202">
        <v>2</v>
      </c>
      <c r="R296" s="203">
        <v>74770</v>
      </c>
      <c r="S296" s="203">
        <v>4160</v>
      </c>
      <c r="T296" s="203">
        <v>1980</v>
      </c>
      <c r="U296" s="204">
        <v>80910</v>
      </c>
      <c r="V296" s="212"/>
    </row>
    <row r="297" spans="1:22" ht="25.5" customHeight="1" x14ac:dyDescent="0.15">
      <c r="A297" s="207" t="s">
        <v>1462</v>
      </c>
      <c r="B297" s="208" t="s">
        <v>1463</v>
      </c>
      <c r="C297" s="209" t="s">
        <v>1422</v>
      </c>
      <c r="D297" s="210" t="s">
        <v>22</v>
      </c>
      <c r="E297" s="211" t="s">
        <v>1464</v>
      </c>
      <c r="F297" s="230" t="s">
        <v>4621</v>
      </c>
      <c r="G297" s="194" t="s">
        <v>1465</v>
      </c>
      <c r="H297" s="195">
        <f t="shared" si="4"/>
        <v>1</v>
      </c>
      <c r="I297" s="196">
        <v>45078</v>
      </c>
      <c r="J297" s="197"/>
      <c r="K297" s="197"/>
      <c r="L297" s="198" t="s">
        <v>257</v>
      </c>
      <c r="M297" s="199" t="s">
        <v>564</v>
      </c>
      <c r="N297" s="200">
        <v>1</v>
      </c>
      <c r="O297" s="201">
        <v>0</v>
      </c>
      <c r="P297" s="201">
        <v>0</v>
      </c>
      <c r="Q297" s="202">
        <v>1</v>
      </c>
      <c r="R297" s="203">
        <v>55210</v>
      </c>
      <c r="S297" s="203">
        <v>4788</v>
      </c>
      <c r="T297" s="203">
        <v>1980</v>
      </c>
      <c r="U297" s="204">
        <v>61978</v>
      </c>
      <c r="V297" s="212"/>
    </row>
    <row r="298" spans="1:22" ht="25.5" customHeight="1" x14ac:dyDescent="0.15">
      <c r="A298" s="207" t="s">
        <v>1466</v>
      </c>
      <c r="B298" s="208" t="s">
        <v>1467</v>
      </c>
      <c r="C298" s="209" t="s">
        <v>1422</v>
      </c>
      <c r="D298" s="210" t="s">
        <v>22</v>
      </c>
      <c r="E298" s="211" t="s">
        <v>1468</v>
      </c>
      <c r="F298" s="230" t="s">
        <v>4622</v>
      </c>
      <c r="G298" s="194" t="s">
        <v>750</v>
      </c>
      <c r="H298" s="195">
        <f t="shared" si="4"/>
        <v>1</v>
      </c>
      <c r="I298" s="196">
        <v>45098</v>
      </c>
      <c r="J298" s="197"/>
      <c r="K298" s="197"/>
      <c r="L298" s="198" t="s">
        <v>257</v>
      </c>
      <c r="M298" s="199" t="s">
        <v>564</v>
      </c>
      <c r="N298" s="200">
        <v>5</v>
      </c>
      <c r="O298" s="201">
        <v>0</v>
      </c>
      <c r="P298" s="201">
        <v>0</v>
      </c>
      <c r="Q298" s="202">
        <v>5</v>
      </c>
      <c r="R298" s="203">
        <v>129940</v>
      </c>
      <c r="S298" s="203">
        <v>34868</v>
      </c>
      <c r="T298" s="203">
        <v>6600</v>
      </c>
      <c r="U298" s="204">
        <v>171408</v>
      </c>
      <c r="V298" s="212"/>
    </row>
    <row r="299" spans="1:22" ht="25.5" customHeight="1" x14ac:dyDescent="0.15">
      <c r="A299" s="207" t="s">
        <v>1469</v>
      </c>
      <c r="B299" s="208" t="s">
        <v>1470</v>
      </c>
      <c r="C299" s="209" t="s">
        <v>1422</v>
      </c>
      <c r="D299" s="210" t="s">
        <v>22</v>
      </c>
      <c r="E299" s="211" t="s">
        <v>1471</v>
      </c>
      <c r="F299" s="230" t="s">
        <v>4623</v>
      </c>
      <c r="G299" s="194" t="s">
        <v>750</v>
      </c>
      <c r="H299" s="195">
        <f t="shared" si="4"/>
        <v>1</v>
      </c>
      <c r="I299" s="196">
        <v>45104</v>
      </c>
      <c r="J299" s="197"/>
      <c r="K299" s="197"/>
      <c r="L299" s="198" t="s">
        <v>257</v>
      </c>
      <c r="M299" s="199" t="s">
        <v>521</v>
      </c>
      <c r="N299" s="200">
        <v>3</v>
      </c>
      <c r="O299" s="201">
        <v>0</v>
      </c>
      <c r="P299" s="201">
        <v>0</v>
      </c>
      <c r="Q299" s="202">
        <v>3</v>
      </c>
      <c r="R299" s="203">
        <v>84400</v>
      </c>
      <c r="S299" s="203">
        <v>22723</v>
      </c>
      <c r="T299" s="203">
        <v>23100</v>
      </c>
      <c r="U299" s="204">
        <v>130223</v>
      </c>
      <c r="V299" s="212"/>
    </row>
    <row r="300" spans="1:22" ht="25.5" customHeight="1" x14ac:dyDescent="0.15">
      <c r="A300" s="207" t="s">
        <v>1472</v>
      </c>
      <c r="B300" s="208" t="s">
        <v>1473</v>
      </c>
      <c r="C300" s="209" t="s">
        <v>1422</v>
      </c>
      <c r="D300" s="210" t="s">
        <v>22</v>
      </c>
      <c r="E300" s="211" t="s">
        <v>1474</v>
      </c>
      <c r="F300" s="230" t="s">
        <v>4624</v>
      </c>
      <c r="G300" s="194" t="s">
        <v>750</v>
      </c>
      <c r="H300" s="195">
        <f t="shared" si="4"/>
        <v>1</v>
      </c>
      <c r="I300" s="196">
        <v>45107</v>
      </c>
      <c r="J300" s="197"/>
      <c r="K300" s="197"/>
      <c r="L300" s="198" t="s">
        <v>257</v>
      </c>
      <c r="M300" s="199" t="s">
        <v>521</v>
      </c>
      <c r="N300" s="200">
        <v>3</v>
      </c>
      <c r="O300" s="201">
        <v>0</v>
      </c>
      <c r="P300" s="201">
        <v>0</v>
      </c>
      <c r="Q300" s="202">
        <v>3</v>
      </c>
      <c r="R300" s="203">
        <v>84400</v>
      </c>
      <c r="S300" s="203">
        <v>14690</v>
      </c>
      <c r="T300" s="203">
        <v>23100</v>
      </c>
      <c r="U300" s="204">
        <v>122190</v>
      </c>
      <c r="V300" s="212"/>
    </row>
    <row r="301" spans="1:22" ht="25.5" customHeight="1" x14ac:dyDescent="0.15">
      <c r="A301" s="207" t="s">
        <v>1475</v>
      </c>
      <c r="B301" s="208" t="s">
        <v>1476</v>
      </c>
      <c r="C301" s="209" t="s">
        <v>1422</v>
      </c>
      <c r="D301" s="210" t="s">
        <v>22</v>
      </c>
      <c r="E301" s="211" t="s">
        <v>1477</v>
      </c>
      <c r="F301" s="230" t="s">
        <v>4625</v>
      </c>
      <c r="G301" s="194" t="s">
        <v>750</v>
      </c>
      <c r="H301" s="195">
        <f t="shared" si="4"/>
        <v>2</v>
      </c>
      <c r="I301" s="196">
        <v>45112</v>
      </c>
      <c r="J301" s="197">
        <v>45113</v>
      </c>
      <c r="K301" s="197"/>
      <c r="L301" s="198" t="s">
        <v>257</v>
      </c>
      <c r="M301" s="199" t="s">
        <v>564</v>
      </c>
      <c r="N301" s="200">
        <v>5</v>
      </c>
      <c r="O301" s="201">
        <v>5</v>
      </c>
      <c r="P301" s="201">
        <v>0</v>
      </c>
      <c r="Q301" s="202">
        <v>10</v>
      </c>
      <c r="R301" s="203">
        <v>259880</v>
      </c>
      <c r="S301" s="203">
        <v>79828</v>
      </c>
      <c r="T301" s="203">
        <v>13200</v>
      </c>
      <c r="U301" s="204">
        <v>352908</v>
      </c>
      <c r="V301" s="212"/>
    </row>
    <row r="302" spans="1:22" ht="25.5" customHeight="1" x14ac:dyDescent="0.15">
      <c r="A302" s="207" t="s">
        <v>1478</v>
      </c>
      <c r="B302" s="208" t="s">
        <v>1479</v>
      </c>
      <c r="C302" s="209" t="s">
        <v>1422</v>
      </c>
      <c r="D302" s="210" t="s">
        <v>22</v>
      </c>
      <c r="E302" s="211" t="s">
        <v>1480</v>
      </c>
      <c r="F302" s="230" t="s">
        <v>4626</v>
      </c>
      <c r="G302" s="194" t="s">
        <v>750</v>
      </c>
      <c r="H302" s="195">
        <f t="shared" si="4"/>
        <v>1</v>
      </c>
      <c r="I302" s="196">
        <v>45190</v>
      </c>
      <c r="J302" s="197"/>
      <c r="K302" s="197"/>
      <c r="L302" s="198" t="s">
        <v>257</v>
      </c>
      <c r="M302" s="199" t="s">
        <v>564</v>
      </c>
      <c r="N302" s="200">
        <v>5</v>
      </c>
      <c r="O302" s="201">
        <v>0</v>
      </c>
      <c r="P302" s="201">
        <v>0</v>
      </c>
      <c r="Q302" s="202">
        <v>5</v>
      </c>
      <c r="R302" s="203">
        <v>129940</v>
      </c>
      <c r="S302" s="203">
        <v>50817</v>
      </c>
      <c r="T302" s="203">
        <v>6600</v>
      </c>
      <c r="U302" s="204">
        <v>187357</v>
      </c>
      <c r="V302" s="212"/>
    </row>
    <row r="303" spans="1:22" ht="25.5" customHeight="1" x14ac:dyDescent="0.15">
      <c r="A303" s="207" t="s">
        <v>1481</v>
      </c>
      <c r="B303" s="208" t="s">
        <v>1482</v>
      </c>
      <c r="C303" s="209" t="s">
        <v>1422</v>
      </c>
      <c r="D303" s="210" t="s">
        <v>22</v>
      </c>
      <c r="E303" s="211" t="s">
        <v>1483</v>
      </c>
      <c r="F303" s="230" t="s">
        <v>4627</v>
      </c>
      <c r="G303" s="194" t="s">
        <v>750</v>
      </c>
      <c r="H303" s="195">
        <f t="shared" si="4"/>
        <v>2</v>
      </c>
      <c r="I303" s="196">
        <v>45213</v>
      </c>
      <c r="J303" s="197">
        <v>45269</v>
      </c>
      <c r="K303" s="197"/>
      <c r="L303" s="198" t="s">
        <v>257</v>
      </c>
      <c r="M303" s="199" t="s">
        <v>521</v>
      </c>
      <c r="N303" s="200">
        <v>3</v>
      </c>
      <c r="O303" s="201">
        <v>3</v>
      </c>
      <c r="P303" s="201">
        <v>0</v>
      </c>
      <c r="Q303" s="202">
        <v>6</v>
      </c>
      <c r="R303" s="203">
        <v>168800</v>
      </c>
      <c r="S303" s="203">
        <v>48278</v>
      </c>
      <c r="T303" s="203">
        <v>29700</v>
      </c>
      <c r="U303" s="204">
        <v>246778</v>
      </c>
      <c r="V303" s="212"/>
    </row>
    <row r="304" spans="1:22" ht="25.5" customHeight="1" x14ac:dyDescent="0.15">
      <c r="A304" s="207" t="s">
        <v>1484</v>
      </c>
      <c r="B304" s="208" t="s">
        <v>1485</v>
      </c>
      <c r="C304" s="209" t="s">
        <v>1422</v>
      </c>
      <c r="D304" s="210" t="s">
        <v>22</v>
      </c>
      <c r="E304" s="211" t="s">
        <v>1486</v>
      </c>
      <c r="F304" s="230" t="s">
        <v>4628</v>
      </c>
      <c r="G304" s="194" t="s">
        <v>750</v>
      </c>
      <c r="H304" s="195">
        <f t="shared" si="4"/>
        <v>1</v>
      </c>
      <c r="I304" s="196">
        <v>45245</v>
      </c>
      <c r="J304" s="197"/>
      <c r="K304" s="197"/>
      <c r="L304" s="198" t="s">
        <v>257</v>
      </c>
      <c r="M304" s="199" t="s">
        <v>521</v>
      </c>
      <c r="N304" s="200">
        <v>3</v>
      </c>
      <c r="O304" s="201">
        <v>0</v>
      </c>
      <c r="P304" s="201">
        <v>0</v>
      </c>
      <c r="Q304" s="202">
        <v>3</v>
      </c>
      <c r="R304" s="203">
        <v>84400</v>
      </c>
      <c r="S304" s="203">
        <v>38063</v>
      </c>
      <c r="T304" s="203">
        <v>23100</v>
      </c>
      <c r="U304" s="204">
        <v>145563</v>
      </c>
      <c r="V304" s="212"/>
    </row>
    <row r="305" spans="1:22" ht="25.5" customHeight="1" x14ac:dyDescent="0.15">
      <c r="A305" s="207" t="s">
        <v>1487</v>
      </c>
      <c r="B305" s="208" t="s">
        <v>1488</v>
      </c>
      <c r="C305" s="209" t="s">
        <v>1422</v>
      </c>
      <c r="D305" s="210" t="s">
        <v>22</v>
      </c>
      <c r="E305" s="211" t="s">
        <v>1489</v>
      </c>
      <c r="F305" s="230" t="s">
        <v>4629</v>
      </c>
      <c r="G305" s="194" t="s">
        <v>750</v>
      </c>
      <c r="H305" s="195">
        <f t="shared" si="4"/>
        <v>1</v>
      </c>
      <c r="I305" s="196">
        <v>45255</v>
      </c>
      <c r="J305" s="197"/>
      <c r="K305" s="197"/>
      <c r="L305" s="198" t="s">
        <v>257</v>
      </c>
      <c r="M305" s="199" t="s">
        <v>521</v>
      </c>
      <c r="N305" s="200">
        <v>3</v>
      </c>
      <c r="O305" s="201">
        <v>0</v>
      </c>
      <c r="P305" s="201">
        <v>0</v>
      </c>
      <c r="Q305" s="202">
        <v>3</v>
      </c>
      <c r="R305" s="203">
        <v>84400</v>
      </c>
      <c r="S305" s="203">
        <v>14302</v>
      </c>
      <c r="T305" s="203">
        <v>23100</v>
      </c>
      <c r="U305" s="204">
        <v>121802</v>
      </c>
      <c r="V305" s="212" t="s">
        <v>573</v>
      </c>
    </row>
    <row r="306" spans="1:22" ht="25.5" customHeight="1" x14ac:dyDescent="0.15">
      <c r="A306" s="207" t="s">
        <v>1490</v>
      </c>
      <c r="B306" s="208" t="s">
        <v>1491</v>
      </c>
      <c r="C306" s="209" t="s">
        <v>1422</v>
      </c>
      <c r="D306" s="210" t="s">
        <v>22</v>
      </c>
      <c r="E306" s="211" t="s">
        <v>1492</v>
      </c>
      <c r="F306" s="230" t="s">
        <v>4630</v>
      </c>
      <c r="G306" s="194" t="s">
        <v>750</v>
      </c>
      <c r="H306" s="195">
        <f t="shared" si="4"/>
        <v>2</v>
      </c>
      <c r="I306" s="196">
        <v>45266</v>
      </c>
      <c r="J306" s="197">
        <v>45267</v>
      </c>
      <c r="K306" s="197"/>
      <c r="L306" s="198" t="s">
        <v>257</v>
      </c>
      <c r="M306" s="199" t="s">
        <v>437</v>
      </c>
      <c r="N306" s="200">
        <v>4</v>
      </c>
      <c r="O306" s="201">
        <v>4</v>
      </c>
      <c r="P306" s="201">
        <v>0</v>
      </c>
      <c r="Q306" s="202">
        <v>8</v>
      </c>
      <c r="R306" s="203">
        <v>214340</v>
      </c>
      <c r="S306" s="203">
        <v>63216</v>
      </c>
      <c r="T306" s="203">
        <v>13200</v>
      </c>
      <c r="U306" s="204">
        <v>290756</v>
      </c>
      <c r="V306" s="212"/>
    </row>
    <row r="307" spans="1:22" ht="25.5" customHeight="1" x14ac:dyDescent="0.15">
      <c r="A307" s="207" t="s">
        <v>1493</v>
      </c>
      <c r="B307" s="208" t="s">
        <v>1494</v>
      </c>
      <c r="C307" s="209" t="s">
        <v>1422</v>
      </c>
      <c r="D307" s="210" t="s">
        <v>22</v>
      </c>
      <c r="E307" s="211" t="s">
        <v>1495</v>
      </c>
      <c r="F307" s="230" t="s">
        <v>4631</v>
      </c>
      <c r="G307" s="194" t="s">
        <v>750</v>
      </c>
      <c r="H307" s="195">
        <f t="shared" si="4"/>
        <v>1</v>
      </c>
      <c r="I307" s="196">
        <v>45278</v>
      </c>
      <c r="J307" s="197"/>
      <c r="K307" s="197"/>
      <c r="L307" s="198" t="s">
        <v>257</v>
      </c>
      <c r="M307" s="199" t="s">
        <v>564</v>
      </c>
      <c r="N307" s="200">
        <v>5</v>
      </c>
      <c r="O307" s="201">
        <v>0</v>
      </c>
      <c r="P307" s="201">
        <v>0</v>
      </c>
      <c r="Q307" s="202">
        <v>5</v>
      </c>
      <c r="R307" s="203">
        <v>129940</v>
      </c>
      <c r="S307" s="203">
        <v>46237</v>
      </c>
      <c r="T307" s="203">
        <v>6600</v>
      </c>
      <c r="U307" s="204">
        <v>182777</v>
      </c>
      <c r="V307" s="212"/>
    </row>
    <row r="308" spans="1:22" ht="25.5" customHeight="1" x14ac:dyDescent="0.15">
      <c r="A308" s="207" t="s">
        <v>1496</v>
      </c>
      <c r="B308" s="208" t="s">
        <v>1497</v>
      </c>
      <c r="C308" s="209" t="s">
        <v>1422</v>
      </c>
      <c r="D308" s="210" t="s">
        <v>22</v>
      </c>
      <c r="E308" s="211" t="s">
        <v>1498</v>
      </c>
      <c r="F308" s="230" t="s">
        <v>4632</v>
      </c>
      <c r="G308" s="194" t="s">
        <v>750</v>
      </c>
      <c r="H308" s="195">
        <f t="shared" si="4"/>
        <v>2</v>
      </c>
      <c r="I308" s="196">
        <v>45308</v>
      </c>
      <c r="J308" s="197">
        <v>45309</v>
      </c>
      <c r="K308" s="197"/>
      <c r="L308" s="198" t="s">
        <v>257</v>
      </c>
      <c r="M308" s="199" t="s">
        <v>521</v>
      </c>
      <c r="N308" s="200">
        <v>3</v>
      </c>
      <c r="O308" s="201">
        <v>3</v>
      </c>
      <c r="P308" s="201">
        <v>0</v>
      </c>
      <c r="Q308" s="202">
        <v>6</v>
      </c>
      <c r="R308" s="203">
        <v>168800</v>
      </c>
      <c r="S308" s="203">
        <v>49348</v>
      </c>
      <c r="T308" s="203">
        <v>29700</v>
      </c>
      <c r="U308" s="204">
        <v>247848</v>
      </c>
      <c r="V308" s="212"/>
    </row>
    <row r="309" spans="1:22" ht="25.5" customHeight="1" x14ac:dyDescent="0.15">
      <c r="A309" s="207" t="s">
        <v>1499</v>
      </c>
      <c r="B309" s="208" t="s">
        <v>1500</v>
      </c>
      <c r="C309" s="209" t="s">
        <v>1422</v>
      </c>
      <c r="D309" s="210" t="s">
        <v>22</v>
      </c>
      <c r="E309" s="211" t="s">
        <v>1501</v>
      </c>
      <c r="F309" s="230" t="s">
        <v>4633</v>
      </c>
      <c r="G309" s="194" t="s">
        <v>1502</v>
      </c>
      <c r="H309" s="195">
        <f t="shared" si="4"/>
        <v>1</v>
      </c>
      <c r="I309" s="196">
        <v>45163</v>
      </c>
      <c r="J309" s="197"/>
      <c r="K309" s="197"/>
      <c r="L309" s="198" t="s">
        <v>1142</v>
      </c>
      <c r="M309" s="199" t="s">
        <v>723</v>
      </c>
      <c r="N309" s="200">
        <v>5</v>
      </c>
      <c r="O309" s="201">
        <v>0</v>
      </c>
      <c r="P309" s="201">
        <v>0</v>
      </c>
      <c r="Q309" s="202">
        <v>5</v>
      </c>
      <c r="R309" s="203">
        <v>135050</v>
      </c>
      <c r="S309" s="217">
        <v>20760</v>
      </c>
      <c r="T309" s="203">
        <v>0</v>
      </c>
      <c r="U309" s="204">
        <v>155810</v>
      </c>
      <c r="V309" s="212" t="s">
        <v>573</v>
      </c>
    </row>
    <row r="310" spans="1:22" ht="25.5" customHeight="1" x14ac:dyDescent="0.15">
      <c r="A310" s="207" t="s">
        <v>1503</v>
      </c>
      <c r="B310" s="208" t="s">
        <v>1504</v>
      </c>
      <c r="C310" s="209" t="s">
        <v>1422</v>
      </c>
      <c r="D310" s="210" t="s">
        <v>22</v>
      </c>
      <c r="E310" s="211" t="s">
        <v>1505</v>
      </c>
      <c r="F310" s="230" t="s">
        <v>4634</v>
      </c>
      <c r="G310" s="194" t="s">
        <v>1133</v>
      </c>
      <c r="H310" s="195">
        <f t="shared" si="4"/>
        <v>1</v>
      </c>
      <c r="I310" s="196">
        <v>45093</v>
      </c>
      <c r="J310" s="197"/>
      <c r="K310" s="197"/>
      <c r="L310" s="198" t="s">
        <v>257</v>
      </c>
      <c r="M310" s="199" t="s">
        <v>521</v>
      </c>
      <c r="N310" s="200">
        <v>5</v>
      </c>
      <c r="O310" s="201">
        <v>0</v>
      </c>
      <c r="P310" s="201">
        <v>0</v>
      </c>
      <c r="Q310" s="202">
        <v>5</v>
      </c>
      <c r="R310" s="203">
        <v>133450</v>
      </c>
      <c r="S310" s="203">
        <v>24892</v>
      </c>
      <c r="T310" s="203">
        <v>0</v>
      </c>
      <c r="U310" s="204">
        <v>158342</v>
      </c>
      <c r="V310" s="212"/>
    </row>
    <row r="311" spans="1:22" ht="25.5" customHeight="1" x14ac:dyDescent="0.15">
      <c r="A311" s="207" t="s">
        <v>1506</v>
      </c>
      <c r="B311" s="208" t="s">
        <v>1507</v>
      </c>
      <c r="C311" s="209" t="s">
        <v>1422</v>
      </c>
      <c r="D311" s="210" t="s">
        <v>22</v>
      </c>
      <c r="E311" s="211" t="s">
        <v>1508</v>
      </c>
      <c r="F311" s="230" t="s">
        <v>4635</v>
      </c>
      <c r="G311" s="194" t="s">
        <v>1133</v>
      </c>
      <c r="H311" s="195">
        <f t="shared" si="4"/>
        <v>1</v>
      </c>
      <c r="I311" s="196">
        <v>45103</v>
      </c>
      <c r="J311" s="197"/>
      <c r="K311" s="197"/>
      <c r="L311" s="198" t="s">
        <v>257</v>
      </c>
      <c r="M311" s="199" t="s">
        <v>521</v>
      </c>
      <c r="N311" s="200">
        <v>5</v>
      </c>
      <c r="O311" s="201">
        <v>0</v>
      </c>
      <c r="P311" s="201">
        <v>0</v>
      </c>
      <c r="Q311" s="202">
        <v>5</v>
      </c>
      <c r="R311" s="203">
        <v>133450</v>
      </c>
      <c r="S311" s="203">
        <v>24180</v>
      </c>
      <c r="T311" s="203">
        <v>0</v>
      </c>
      <c r="U311" s="204">
        <v>157630</v>
      </c>
      <c r="V311" s="212"/>
    </row>
    <row r="312" spans="1:22" ht="25.5" customHeight="1" x14ac:dyDescent="0.15">
      <c r="A312" s="207" t="s">
        <v>1509</v>
      </c>
      <c r="B312" s="208" t="s">
        <v>1510</v>
      </c>
      <c r="C312" s="209" t="s">
        <v>1422</v>
      </c>
      <c r="D312" s="210" t="s">
        <v>22</v>
      </c>
      <c r="E312" s="211" t="s">
        <v>1511</v>
      </c>
      <c r="F312" s="230" t="s">
        <v>4636</v>
      </c>
      <c r="G312" s="194" t="s">
        <v>1137</v>
      </c>
      <c r="H312" s="195">
        <f t="shared" si="4"/>
        <v>2</v>
      </c>
      <c r="I312" s="196">
        <v>45202</v>
      </c>
      <c r="J312" s="197">
        <v>45203</v>
      </c>
      <c r="K312" s="197"/>
      <c r="L312" s="198" t="s">
        <v>257</v>
      </c>
      <c r="M312" s="199" t="s">
        <v>437</v>
      </c>
      <c r="N312" s="200">
        <v>5</v>
      </c>
      <c r="O312" s="201">
        <v>5</v>
      </c>
      <c r="P312" s="201">
        <v>0</v>
      </c>
      <c r="Q312" s="202">
        <v>10</v>
      </c>
      <c r="R312" s="203">
        <v>266900</v>
      </c>
      <c r="S312" s="203">
        <v>65491</v>
      </c>
      <c r="T312" s="203">
        <v>0</v>
      </c>
      <c r="U312" s="204">
        <v>332391</v>
      </c>
      <c r="V312" s="212"/>
    </row>
    <row r="313" spans="1:22" ht="25.5" customHeight="1" x14ac:dyDescent="0.15">
      <c r="A313" s="207" t="s">
        <v>1512</v>
      </c>
      <c r="B313" s="208" t="s">
        <v>1513</v>
      </c>
      <c r="C313" s="209" t="s">
        <v>1422</v>
      </c>
      <c r="D313" s="210" t="s">
        <v>22</v>
      </c>
      <c r="E313" s="211" t="s">
        <v>1514</v>
      </c>
      <c r="F313" s="230" t="s">
        <v>4637</v>
      </c>
      <c r="G313" s="194" t="s">
        <v>1133</v>
      </c>
      <c r="H313" s="195">
        <f t="shared" si="4"/>
        <v>1</v>
      </c>
      <c r="I313" s="196">
        <v>45226</v>
      </c>
      <c r="J313" s="197"/>
      <c r="K313" s="197"/>
      <c r="L313" s="198" t="s">
        <v>257</v>
      </c>
      <c r="M313" s="199" t="s">
        <v>521</v>
      </c>
      <c r="N313" s="200">
        <v>5</v>
      </c>
      <c r="O313" s="201">
        <v>0</v>
      </c>
      <c r="P313" s="201">
        <v>0</v>
      </c>
      <c r="Q313" s="202">
        <v>5</v>
      </c>
      <c r="R313" s="203">
        <v>133450</v>
      </c>
      <c r="S313" s="203">
        <v>24436</v>
      </c>
      <c r="T313" s="203">
        <v>0</v>
      </c>
      <c r="U313" s="204">
        <v>157886</v>
      </c>
      <c r="V313" s="212"/>
    </row>
    <row r="314" spans="1:22" ht="25.5" customHeight="1" x14ac:dyDescent="0.15">
      <c r="A314" s="207" t="s">
        <v>1515</v>
      </c>
      <c r="B314" s="208" t="s">
        <v>1516</v>
      </c>
      <c r="C314" s="209" t="s">
        <v>1422</v>
      </c>
      <c r="D314" s="210" t="s">
        <v>22</v>
      </c>
      <c r="E314" s="211" t="s">
        <v>1517</v>
      </c>
      <c r="F314" s="230" t="s">
        <v>4638</v>
      </c>
      <c r="G314" s="194" t="s">
        <v>1137</v>
      </c>
      <c r="H314" s="195">
        <f t="shared" si="4"/>
        <v>1</v>
      </c>
      <c r="I314" s="196">
        <v>45254</v>
      </c>
      <c r="J314" s="197"/>
      <c r="K314" s="197"/>
      <c r="L314" s="198" t="s">
        <v>257</v>
      </c>
      <c r="M314" s="199" t="s">
        <v>437</v>
      </c>
      <c r="N314" s="200">
        <v>5</v>
      </c>
      <c r="O314" s="201">
        <v>0</v>
      </c>
      <c r="P314" s="201">
        <v>0</v>
      </c>
      <c r="Q314" s="202">
        <v>5</v>
      </c>
      <c r="R314" s="203">
        <v>133450</v>
      </c>
      <c r="S314" s="203">
        <v>35191</v>
      </c>
      <c r="T314" s="203">
        <v>0</v>
      </c>
      <c r="U314" s="204">
        <v>168641</v>
      </c>
      <c r="V314" s="212"/>
    </row>
    <row r="315" spans="1:22" ht="25.5" customHeight="1" x14ac:dyDescent="0.15">
      <c r="A315" s="207" t="s">
        <v>1518</v>
      </c>
      <c r="B315" s="208" t="s">
        <v>1519</v>
      </c>
      <c r="C315" s="209" t="s">
        <v>1422</v>
      </c>
      <c r="D315" s="210" t="s">
        <v>22</v>
      </c>
      <c r="E315" s="211" t="s">
        <v>1520</v>
      </c>
      <c r="F315" s="230" t="s">
        <v>4639</v>
      </c>
      <c r="G315" s="194" t="s">
        <v>1133</v>
      </c>
      <c r="H315" s="195">
        <f t="shared" si="4"/>
        <v>1</v>
      </c>
      <c r="I315" s="196">
        <v>45264</v>
      </c>
      <c r="J315" s="197"/>
      <c r="K315" s="197"/>
      <c r="L315" s="198" t="s">
        <v>257</v>
      </c>
      <c r="M315" s="199" t="s">
        <v>521</v>
      </c>
      <c r="N315" s="200">
        <v>5</v>
      </c>
      <c r="O315" s="201">
        <v>0</v>
      </c>
      <c r="P315" s="201">
        <v>0</v>
      </c>
      <c r="Q315" s="202">
        <v>5</v>
      </c>
      <c r="R315" s="203">
        <v>133450</v>
      </c>
      <c r="S315" s="203">
        <v>23151</v>
      </c>
      <c r="T315" s="203">
        <v>0</v>
      </c>
      <c r="U315" s="204">
        <v>156601</v>
      </c>
      <c r="V315" s="212"/>
    </row>
    <row r="316" spans="1:22" ht="25.5" customHeight="1" x14ac:dyDescent="0.15">
      <c r="A316" s="207" t="s">
        <v>1521</v>
      </c>
      <c r="B316" s="208" t="s">
        <v>1522</v>
      </c>
      <c r="C316" s="209" t="s">
        <v>1422</v>
      </c>
      <c r="D316" s="210" t="s">
        <v>22</v>
      </c>
      <c r="E316" s="211" t="s">
        <v>1523</v>
      </c>
      <c r="F316" s="230" t="s">
        <v>4640</v>
      </c>
      <c r="G316" s="194" t="s">
        <v>1137</v>
      </c>
      <c r="H316" s="195">
        <f t="shared" si="4"/>
        <v>2</v>
      </c>
      <c r="I316" s="196">
        <v>45271</v>
      </c>
      <c r="J316" s="197">
        <v>45272</v>
      </c>
      <c r="K316" s="197"/>
      <c r="L316" s="198" t="s">
        <v>257</v>
      </c>
      <c r="M316" s="199" t="s">
        <v>437</v>
      </c>
      <c r="N316" s="200">
        <v>5</v>
      </c>
      <c r="O316" s="201">
        <v>5</v>
      </c>
      <c r="P316" s="201">
        <v>0</v>
      </c>
      <c r="Q316" s="202">
        <v>10</v>
      </c>
      <c r="R316" s="203">
        <v>266900</v>
      </c>
      <c r="S316" s="203">
        <v>105400</v>
      </c>
      <c r="T316" s="203">
        <v>0</v>
      </c>
      <c r="U316" s="204">
        <v>372300</v>
      </c>
      <c r="V316" s="212"/>
    </row>
    <row r="317" spans="1:22" ht="25.5" customHeight="1" x14ac:dyDescent="0.15">
      <c r="A317" s="207" t="s">
        <v>1524</v>
      </c>
      <c r="B317" s="208" t="s">
        <v>1525</v>
      </c>
      <c r="C317" s="209" t="s">
        <v>1422</v>
      </c>
      <c r="D317" s="210" t="s">
        <v>22</v>
      </c>
      <c r="E317" s="211" t="s">
        <v>1526</v>
      </c>
      <c r="F317" s="230" t="s">
        <v>4641</v>
      </c>
      <c r="G317" s="194" t="s">
        <v>1527</v>
      </c>
      <c r="H317" s="195">
        <f t="shared" si="4"/>
        <v>3</v>
      </c>
      <c r="I317" s="196">
        <v>45167</v>
      </c>
      <c r="J317" s="197">
        <v>45168</v>
      </c>
      <c r="K317" s="197">
        <v>45169</v>
      </c>
      <c r="L317" s="198" t="s">
        <v>1528</v>
      </c>
      <c r="M317" s="199" t="s">
        <v>1529</v>
      </c>
      <c r="N317" s="200">
        <v>5</v>
      </c>
      <c r="O317" s="201">
        <v>5</v>
      </c>
      <c r="P317" s="201">
        <v>5</v>
      </c>
      <c r="Q317" s="202">
        <v>15</v>
      </c>
      <c r="R317" s="203">
        <v>404630</v>
      </c>
      <c r="S317" s="203">
        <v>124647</v>
      </c>
      <c r="T317" s="203">
        <v>50000</v>
      </c>
      <c r="U317" s="204">
        <v>579277</v>
      </c>
      <c r="V317" s="212"/>
    </row>
    <row r="318" spans="1:22" ht="25.5" customHeight="1" x14ac:dyDescent="0.15">
      <c r="A318" s="207" t="s">
        <v>1530</v>
      </c>
      <c r="B318" s="208" t="s">
        <v>1531</v>
      </c>
      <c r="C318" s="209" t="s">
        <v>1422</v>
      </c>
      <c r="D318" s="210" t="s">
        <v>22</v>
      </c>
      <c r="E318" s="211" t="s">
        <v>1532</v>
      </c>
      <c r="F318" s="230" t="s">
        <v>4642</v>
      </c>
      <c r="G318" s="194" t="s">
        <v>1527</v>
      </c>
      <c r="H318" s="195">
        <f t="shared" si="4"/>
        <v>2</v>
      </c>
      <c r="I318" s="196">
        <v>45201</v>
      </c>
      <c r="J318" s="197">
        <v>45202</v>
      </c>
      <c r="K318" s="197"/>
      <c r="L318" s="198" t="s">
        <v>257</v>
      </c>
      <c r="M318" s="199" t="s">
        <v>521</v>
      </c>
      <c r="N318" s="200">
        <v>5</v>
      </c>
      <c r="O318" s="201">
        <v>5</v>
      </c>
      <c r="P318" s="201">
        <v>0</v>
      </c>
      <c r="Q318" s="202">
        <v>10</v>
      </c>
      <c r="R318" s="203">
        <v>271180</v>
      </c>
      <c r="S318" s="203">
        <v>175662</v>
      </c>
      <c r="T318" s="203">
        <v>50000</v>
      </c>
      <c r="U318" s="204">
        <v>496842</v>
      </c>
      <c r="V318" s="212"/>
    </row>
    <row r="319" spans="1:22" ht="25.5" customHeight="1" x14ac:dyDescent="0.15">
      <c r="A319" s="207" t="s">
        <v>1533</v>
      </c>
      <c r="B319" s="208" t="s">
        <v>1534</v>
      </c>
      <c r="C319" s="209" t="s">
        <v>1422</v>
      </c>
      <c r="D319" s="210" t="s">
        <v>22</v>
      </c>
      <c r="E319" s="211" t="s">
        <v>1535</v>
      </c>
      <c r="F319" s="230" t="s">
        <v>4643</v>
      </c>
      <c r="G319" s="194" t="s">
        <v>1536</v>
      </c>
      <c r="H319" s="195">
        <f t="shared" si="4"/>
        <v>1</v>
      </c>
      <c r="I319" s="196">
        <v>45085</v>
      </c>
      <c r="J319" s="197"/>
      <c r="K319" s="197"/>
      <c r="L319" s="198" t="s">
        <v>257</v>
      </c>
      <c r="M319" s="199" t="s">
        <v>486</v>
      </c>
      <c r="N319" s="200">
        <v>5</v>
      </c>
      <c r="O319" s="201">
        <v>0</v>
      </c>
      <c r="P319" s="201">
        <v>0</v>
      </c>
      <c r="Q319" s="202">
        <v>5</v>
      </c>
      <c r="R319" s="203">
        <v>143080</v>
      </c>
      <c r="S319" s="203">
        <v>20542</v>
      </c>
      <c r="T319" s="203">
        <v>50000</v>
      </c>
      <c r="U319" s="204">
        <v>213622</v>
      </c>
      <c r="V319" s="212"/>
    </row>
    <row r="320" spans="1:22" ht="25.5" customHeight="1" x14ac:dyDescent="0.15">
      <c r="A320" s="207" t="s">
        <v>1537</v>
      </c>
      <c r="B320" s="208" t="s">
        <v>1538</v>
      </c>
      <c r="C320" s="209" t="s">
        <v>1422</v>
      </c>
      <c r="D320" s="210" t="s">
        <v>22</v>
      </c>
      <c r="E320" s="211" t="s">
        <v>1539</v>
      </c>
      <c r="F320" s="230" t="s">
        <v>4644</v>
      </c>
      <c r="G320" s="194" t="s">
        <v>1540</v>
      </c>
      <c r="H320" s="195">
        <f t="shared" si="4"/>
        <v>3</v>
      </c>
      <c r="I320" s="196">
        <v>45210</v>
      </c>
      <c r="J320" s="197">
        <v>45217</v>
      </c>
      <c r="K320" s="197">
        <v>45224</v>
      </c>
      <c r="L320" s="198" t="s">
        <v>1142</v>
      </c>
      <c r="M320" s="199" t="s">
        <v>723</v>
      </c>
      <c r="N320" s="200">
        <v>0</v>
      </c>
      <c r="O320" s="201">
        <v>0</v>
      </c>
      <c r="P320" s="201">
        <v>0</v>
      </c>
      <c r="Q320" s="202">
        <v>0</v>
      </c>
      <c r="R320" s="203">
        <v>106950</v>
      </c>
      <c r="S320" s="203">
        <v>0</v>
      </c>
      <c r="T320" s="203">
        <v>0</v>
      </c>
      <c r="U320" s="204">
        <v>106950</v>
      </c>
      <c r="V320" s="212"/>
    </row>
    <row r="321" spans="1:22" ht="25.5" customHeight="1" x14ac:dyDescent="0.15">
      <c r="A321" s="207" t="s">
        <v>1541</v>
      </c>
      <c r="B321" s="208" t="s">
        <v>1542</v>
      </c>
      <c r="C321" s="209" t="s">
        <v>1422</v>
      </c>
      <c r="D321" s="210" t="s">
        <v>22</v>
      </c>
      <c r="E321" s="211" t="s">
        <v>1535</v>
      </c>
      <c r="F321" s="230" t="s">
        <v>4645</v>
      </c>
      <c r="G321" s="194" t="s">
        <v>1543</v>
      </c>
      <c r="H321" s="195">
        <f t="shared" si="4"/>
        <v>1</v>
      </c>
      <c r="I321" s="196">
        <v>45086</v>
      </c>
      <c r="J321" s="197"/>
      <c r="K321" s="197"/>
      <c r="L321" s="198" t="s">
        <v>836</v>
      </c>
      <c r="M321" s="199" t="s">
        <v>1544</v>
      </c>
      <c r="N321" s="200">
        <v>5</v>
      </c>
      <c r="O321" s="201">
        <v>0</v>
      </c>
      <c r="P321" s="201">
        <v>0</v>
      </c>
      <c r="Q321" s="202">
        <v>5</v>
      </c>
      <c r="R321" s="203">
        <v>147360</v>
      </c>
      <c r="S321" s="203">
        <v>17112</v>
      </c>
      <c r="T321" s="203">
        <v>50000</v>
      </c>
      <c r="U321" s="204">
        <v>214472</v>
      </c>
      <c r="V321" s="212"/>
    </row>
    <row r="322" spans="1:22" ht="25.5" customHeight="1" x14ac:dyDescent="0.15">
      <c r="A322" s="207" t="s">
        <v>1545</v>
      </c>
      <c r="B322" s="208" t="s">
        <v>1546</v>
      </c>
      <c r="C322" s="209" t="s">
        <v>1422</v>
      </c>
      <c r="D322" s="210" t="s">
        <v>22</v>
      </c>
      <c r="E322" s="211" t="s">
        <v>1423</v>
      </c>
      <c r="F322" s="230" t="s">
        <v>4646</v>
      </c>
      <c r="G322" s="194" t="s">
        <v>1543</v>
      </c>
      <c r="H322" s="195">
        <f t="shared" si="4"/>
        <v>1</v>
      </c>
      <c r="I322" s="196">
        <v>45118</v>
      </c>
      <c r="J322" s="197"/>
      <c r="K322" s="197"/>
      <c r="L322" s="198" t="s">
        <v>836</v>
      </c>
      <c r="M322" s="199" t="s">
        <v>1544</v>
      </c>
      <c r="N322" s="200">
        <v>5</v>
      </c>
      <c r="O322" s="201">
        <v>0</v>
      </c>
      <c r="P322" s="201">
        <v>0</v>
      </c>
      <c r="Q322" s="202">
        <v>5</v>
      </c>
      <c r="R322" s="203">
        <v>147360</v>
      </c>
      <c r="S322" s="203">
        <v>31308</v>
      </c>
      <c r="T322" s="203">
        <v>50000</v>
      </c>
      <c r="U322" s="204">
        <v>228668</v>
      </c>
      <c r="V322" s="212"/>
    </row>
    <row r="323" spans="1:22" ht="25.5" customHeight="1" x14ac:dyDescent="0.15">
      <c r="A323" s="207" t="s">
        <v>1547</v>
      </c>
      <c r="B323" s="208" t="s">
        <v>1548</v>
      </c>
      <c r="C323" s="209" t="s">
        <v>1422</v>
      </c>
      <c r="D323" s="210" t="s">
        <v>22</v>
      </c>
      <c r="E323" s="211" t="s">
        <v>1549</v>
      </c>
      <c r="F323" s="230" t="s">
        <v>4647</v>
      </c>
      <c r="G323" s="194" t="s">
        <v>1543</v>
      </c>
      <c r="H323" s="195">
        <f t="shared" si="4"/>
        <v>1</v>
      </c>
      <c r="I323" s="196">
        <v>45196</v>
      </c>
      <c r="J323" s="197"/>
      <c r="K323" s="197"/>
      <c r="L323" s="198" t="s">
        <v>836</v>
      </c>
      <c r="M323" s="199" t="s">
        <v>1544</v>
      </c>
      <c r="N323" s="200">
        <v>5</v>
      </c>
      <c r="O323" s="201">
        <v>0</v>
      </c>
      <c r="P323" s="201">
        <v>0</v>
      </c>
      <c r="Q323" s="202">
        <v>5</v>
      </c>
      <c r="R323" s="203">
        <v>142010</v>
      </c>
      <c r="S323" s="203">
        <v>47847</v>
      </c>
      <c r="T323" s="203">
        <v>50000</v>
      </c>
      <c r="U323" s="204">
        <v>239857</v>
      </c>
      <c r="V323" s="212"/>
    </row>
    <row r="324" spans="1:22" ht="25.5" customHeight="1" x14ac:dyDescent="0.15">
      <c r="A324" s="207" t="s">
        <v>1550</v>
      </c>
      <c r="B324" s="208" t="s">
        <v>1551</v>
      </c>
      <c r="C324" s="209" t="s">
        <v>1422</v>
      </c>
      <c r="D324" s="210" t="s">
        <v>22</v>
      </c>
      <c r="E324" s="211" t="s">
        <v>1552</v>
      </c>
      <c r="F324" s="230" t="s">
        <v>4648</v>
      </c>
      <c r="G324" s="194" t="s">
        <v>1553</v>
      </c>
      <c r="H324" s="195">
        <f t="shared" si="4"/>
        <v>2</v>
      </c>
      <c r="I324" s="196">
        <v>45194</v>
      </c>
      <c r="J324" s="197">
        <v>45195</v>
      </c>
      <c r="K324" s="197"/>
      <c r="L324" s="198" t="s">
        <v>257</v>
      </c>
      <c r="M324" s="199" t="s">
        <v>486</v>
      </c>
      <c r="N324" s="200">
        <v>3</v>
      </c>
      <c r="O324" s="201">
        <v>3</v>
      </c>
      <c r="P324" s="201">
        <v>0</v>
      </c>
      <c r="Q324" s="202">
        <v>6</v>
      </c>
      <c r="R324" s="203">
        <v>149540</v>
      </c>
      <c r="S324" s="203">
        <v>105900</v>
      </c>
      <c r="T324" s="203">
        <v>49500</v>
      </c>
      <c r="U324" s="204">
        <v>304940</v>
      </c>
      <c r="V324" s="212"/>
    </row>
    <row r="325" spans="1:22" ht="25.5" customHeight="1" x14ac:dyDescent="0.15">
      <c r="A325" s="207" t="s">
        <v>1554</v>
      </c>
      <c r="B325" s="208" t="s">
        <v>1555</v>
      </c>
      <c r="C325" s="209" t="s">
        <v>1422</v>
      </c>
      <c r="D325" s="210" t="s">
        <v>22</v>
      </c>
      <c r="E325" s="211" t="s">
        <v>1556</v>
      </c>
      <c r="F325" s="230" t="s">
        <v>4649</v>
      </c>
      <c r="G325" s="194" t="s">
        <v>1553</v>
      </c>
      <c r="H325" s="195">
        <f t="shared" ref="H325:H388" si="5">COUNTA(I325:K325)</f>
        <v>3</v>
      </c>
      <c r="I325" s="196">
        <v>45209</v>
      </c>
      <c r="J325" s="197">
        <v>45210</v>
      </c>
      <c r="K325" s="197">
        <v>45211</v>
      </c>
      <c r="L325" s="198" t="s">
        <v>257</v>
      </c>
      <c r="M325" s="199" t="s">
        <v>486</v>
      </c>
      <c r="N325" s="200">
        <v>3</v>
      </c>
      <c r="O325" s="201">
        <v>3</v>
      </c>
      <c r="P325" s="201">
        <v>3</v>
      </c>
      <c r="Q325" s="202">
        <v>9</v>
      </c>
      <c r="R325" s="203">
        <v>224310</v>
      </c>
      <c r="S325" s="203">
        <v>148640</v>
      </c>
      <c r="T325" s="203">
        <v>49500</v>
      </c>
      <c r="U325" s="204">
        <v>422450</v>
      </c>
      <c r="V325" s="212"/>
    </row>
    <row r="326" spans="1:22" ht="25.5" customHeight="1" x14ac:dyDescent="0.15">
      <c r="A326" s="207" t="s">
        <v>1557</v>
      </c>
      <c r="B326" s="208" t="s">
        <v>1558</v>
      </c>
      <c r="C326" s="209" t="s">
        <v>1422</v>
      </c>
      <c r="D326" s="210" t="s">
        <v>22</v>
      </c>
      <c r="E326" s="211" t="s">
        <v>1559</v>
      </c>
      <c r="F326" s="230" t="s">
        <v>4650</v>
      </c>
      <c r="G326" s="194" t="s">
        <v>1553</v>
      </c>
      <c r="H326" s="195">
        <f t="shared" si="5"/>
        <v>3</v>
      </c>
      <c r="I326" s="196">
        <v>45209</v>
      </c>
      <c r="J326" s="197">
        <v>45210</v>
      </c>
      <c r="K326" s="197">
        <v>45211</v>
      </c>
      <c r="L326" s="198" t="s">
        <v>257</v>
      </c>
      <c r="M326" s="199" t="s">
        <v>486</v>
      </c>
      <c r="N326" s="200">
        <v>3</v>
      </c>
      <c r="O326" s="201">
        <v>3</v>
      </c>
      <c r="P326" s="201">
        <v>3</v>
      </c>
      <c r="Q326" s="202">
        <v>9</v>
      </c>
      <c r="R326" s="203">
        <v>224310</v>
      </c>
      <c r="S326" s="203">
        <v>0</v>
      </c>
      <c r="T326" s="203">
        <v>49500</v>
      </c>
      <c r="U326" s="204">
        <v>273810</v>
      </c>
      <c r="V326" s="212"/>
    </row>
    <row r="327" spans="1:22" ht="25.5" customHeight="1" x14ac:dyDescent="0.15">
      <c r="A327" s="207" t="s">
        <v>1560</v>
      </c>
      <c r="B327" s="208" t="s">
        <v>1561</v>
      </c>
      <c r="C327" s="209" t="s">
        <v>1422</v>
      </c>
      <c r="D327" s="210" t="s">
        <v>22</v>
      </c>
      <c r="E327" s="211" t="s">
        <v>1562</v>
      </c>
      <c r="F327" s="230" t="s">
        <v>4651</v>
      </c>
      <c r="G327" s="194" t="s">
        <v>1563</v>
      </c>
      <c r="H327" s="195">
        <f t="shared" si="5"/>
        <v>1</v>
      </c>
      <c r="I327" s="196">
        <v>45191</v>
      </c>
      <c r="J327" s="197"/>
      <c r="K327" s="197"/>
      <c r="L327" s="198" t="s">
        <v>610</v>
      </c>
      <c r="M327" s="199" t="s">
        <v>732</v>
      </c>
      <c r="N327" s="200">
        <v>5</v>
      </c>
      <c r="O327" s="201">
        <v>0</v>
      </c>
      <c r="P327" s="201">
        <v>0</v>
      </c>
      <c r="Q327" s="202">
        <v>5</v>
      </c>
      <c r="R327" s="203">
        <v>133450</v>
      </c>
      <c r="S327" s="203">
        <v>8140</v>
      </c>
      <c r="T327" s="203">
        <v>0</v>
      </c>
      <c r="U327" s="204">
        <v>141590</v>
      </c>
      <c r="V327" s="212"/>
    </row>
    <row r="328" spans="1:22" ht="25.5" customHeight="1" x14ac:dyDescent="0.15">
      <c r="A328" s="207" t="s">
        <v>1564</v>
      </c>
      <c r="B328" s="208" t="s">
        <v>1565</v>
      </c>
      <c r="C328" s="209" t="s">
        <v>1422</v>
      </c>
      <c r="D328" s="210" t="s">
        <v>22</v>
      </c>
      <c r="E328" s="211" t="s">
        <v>1566</v>
      </c>
      <c r="F328" s="230" t="s">
        <v>4652</v>
      </c>
      <c r="G328" s="194" t="s">
        <v>1563</v>
      </c>
      <c r="H328" s="195">
        <f t="shared" si="5"/>
        <v>3</v>
      </c>
      <c r="I328" s="196">
        <v>45210</v>
      </c>
      <c r="J328" s="197">
        <v>45211</v>
      </c>
      <c r="K328" s="197">
        <v>45212</v>
      </c>
      <c r="L328" s="198" t="s">
        <v>610</v>
      </c>
      <c r="M328" s="199" t="s">
        <v>732</v>
      </c>
      <c r="N328" s="200">
        <v>5</v>
      </c>
      <c r="O328" s="201">
        <v>5</v>
      </c>
      <c r="P328" s="201">
        <v>5</v>
      </c>
      <c r="Q328" s="202">
        <v>15</v>
      </c>
      <c r="R328" s="203">
        <v>400350</v>
      </c>
      <c r="S328" s="203">
        <v>24420</v>
      </c>
      <c r="T328" s="203">
        <v>0</v>
      </c>
      <c r="U328" s="204">
        <v>424770</v>
      </c>
      <c r="V328" s="212"/>
    </row>
    <row r="329" spans="1:22" ht="25.5" customHeight="1" x14ac:dyDescent="0.15">
      <c r="A329" s="207" t="s">
        <v>1567</v>
      </c>
      <c r="B329" s="208" t="s">
        <v>1568</v>
      </c>
      <c r="C329" s="209" t="s">
        <v>1422</v>
      </c>
      <c r="D329" s="210" t="s">
        <v>22</v>
      </c>
      <c r="E329" s="211" t="s">
        <v>1569</v>
      </c>
      <c r="F329" s="230" t="s">
        <v>4653</v>
      </c>
      <c r="G329" s="194" t="s">
        <v>1570</v>
      </c>
      <c r="H329" s="195">
        <f t="shared" si="5"/>
        <v>1</v>
      </c>
      <c r="I329" s="196">
        <v>45252</v>
      </c>
      <c r="J329" s="197"/>
      <c r="K329" s="197"/>
      <c r="L329" s="198" t="s">
        <v>257</v>
      </c>
      <c r="M329" s="199" t="s">
        <v>437</v>
      </c>
      <c r="N329" s="200">
        <v>2</v>
      </c>
      <c r="O329" s="201">
        <v>0</v>
      </c>
      <c r="P329" s="201">
        <v>0</v>
      </c>
      <c r="Q329" s="202">
        <v>2</v>
      </c>
      <c r="R329" s="203">
        <v>70810</v>
      </c>
      <c r="S329" s="203">
        <v>5412</v>
      </c>
      <c r="T329" s="203">
        <v>1650</v>
      </c>
      <c r="U329" s="204">
        <v>77872</v>
      </c>
      <c r="V329" s="212"/>
    </row>
    <row r="330" spans="1:22" ht="25.5" customHeight="1" x14ac:dyDescent="0.15">
      <c r="A330" s="207" t="s">
        <v>1571</v>
      </c>
      <c r="B330" s="208" t="s">
        <v>1572</v>
      </c>
      <c r="C330" s="209" t="s">
        <v>1422</v>
      </c>
      <c r="D330" s="210" t="s">
        <v>22</v>
      </c>
      <c r="E330" s="211" t="s">
        <v>1573</v>
      </c>
      <c r="F330" s="230" t="s">
        <v>4654</v>
      </c>
      <c r="G330" s="194" t="s">
        <v>1570</v>
      </c>
      <c r="H330" s="195">
        <f t="shared" si="5"/>
        <v>1</v>
      </c>
      <c r="I330" s="196">
        <v>45251</v>
      </c>
      <c r="J330" s="197"/>
      <c r="K330" s="197"/>
      <c r="L330" s="198" t="s">
        <v>257</v>
      </c>
      <c r="M330" s="199" t="s">
        <v>437</v>
      </c>
      <c r="N330" s="200">
        <v>2</v>
      </c>
      <c r="O330" s="201">
        <v>0</v>
      </c>
      <c r="P330" s="201">
        <v>0</v>
      </c>
      <c r="Q330" s="202">
        <v>2</v>
      </c>
      <c r="R330" s="203">
        <v>70810</v>
      </c>
      <c r="S330" s="203">
        <v>7458</v>
      </c>
      <c r="T330" s="203">
        <v>1980</v>
      </c>
      <c r="U330" s="204">
        <v>80248</v>
      </c>
      <c r="V330" s="212"/>
    </row>
    <row r="331" spans="1:22" ht="25.5" customHeight="1" x14ac:dyDescent="0.15">
      <c r="A331" s="207" t="s">
        <v>1574</v>
      </c>
      <c r="B331" s="208" t="s">
        <v>1575</v>
      </c>
      <c r="C331" s="209" t="s">
        <v>1422</v>
      </c>
      <c r="D331" s="210" t="s">
        <v>22</v>
      </c>
      <c r="E331" s="211" t="s">
        <v>1576</v>
      </c>
      <c r="F331" s="230" t="s">
        <v>4655</v>
      </c>
      <c r="G331" s="194" t="s">
        <v>1577</v>
      </c>
      <c r="H331" s="195">
        <f t="shared" si="5"/>
        <v>1</v>
      </c>
      <c r="I331" s="196">
        <v>45082</v>
      </c>
      <c r="J331" s="197"/>
      <c r="K331" s="197"/>
      <c r="L331" s="198" t="s">
        <v>257</v>
      </c>
      <c r="M331" s="199" t="s">
        <v>437</v>
      </c>
      <c r="N331" s="200">
        <v>3</v>
      </c>
      <c r="O331" s="201">
        <v>0</v>
      </c>
      <c r="P331" s="201">
        <v>0</v>
      </c>
      <c r="Q331" s="202">
        <v>3</v>
      </c>
      <c r="R331" s="203">
        <v>70810</v>
      </c>
      <c r="S331" s="203">
        <v>4098</v>
      </c>
      <c r="T331" s="203">
        <v>3135</v>
      </c>
      <c r="U331" s="204">
        <v>78043</v>
      </c>
      <c r="V331" s="212"/>
    </row>
    <row r="332" spans="1:22" ht="25.5" customHeight="1" x14ac:dyDescent="0.15">
      <c r="A332" s="207" t="s">
        <v>1578</v>
      </c>
      <c r="B332" s="208" t="s">
        <v>1579</v>
      </c>
      <c r="C332" s="209" t="s">
        <v>1422</v>
      </c>
      <c r="D332" s="210" t="s">
        <v>22</v>
      </c>
      <c r="E332" s="211" t="s">
        <v>1580</v>
      </c>
      <c r="F332" s="230" t="s">
        <v>4656</v>
      </c>
      <c r="G332" s="194" t="s">
        <v>1581</v>
      </c>
      <c r="H332" s="195">
        <f t="shared" si="5"/>
        <v>1</v>
      </c>
      <c r="I332" s="196">
        <v>45085</v>
      </c>
      <c r="J332" s="197"/>
      <c r="K332" s="197"/>
      <c r="L332" s="198" t="s">
        <v>257</v>
      </c>
      <c r="M332" s="199" t="s">
        <v>437</v>
      </c>
      <c r="N332" s="200">
        <v>1</v>
      </c>
      <c r="O332" s="201">
        <v>0</v>
      </c>
      <c r="P332" s="201">
        <v>0</v>
      </c>
      <c r="Q332" s="202">
        <v>1</v>
      </c>
      <c r="R332" s="203">
        <v>55210</v>
      </c>
      <c r="S332" s="203">
        <v>1928</v>
      </c>
      <c r="T332" s="203">
        <v>1925</v>
      </c>
      <c r="U332" s="204">
        <v>59063</v>
      </c>
      <c r="V332" s="212"/>
    </row>
    <row r="333" spans="1:22" ht="25.5" customHeight="1" x14ac:dyDescent="0.15">
      <c r="A333" s="207" t="s">
        <v>1582</v>
      </c>
      <c r="B333" s="208" t="s">
        <v>1583</v>
      </c>
      <c r="C333" s="209" t="s">
        <v>1422</v>
      </c>
      <c r="D333" s="210" t="s">
        <v>22</v>
      </c>
      <c r="E333" s="211" t="s">
        <v>1584</v>
      </c>
      <c r="F333" s="230" t="s">
        <v>4657</v>
      </c>
      <c r="G333" s="194" t="s">
        <v>1585</v>
      </c>
      <c r="H333" s="195">
        <f t="shared" si="5"/>
        <v>2</v>
      </c>
      <c r="I333" s="196">
        <v>45090</v>
      </c>
      <c r="J333" s="197">
        <v>45091</v>
      </c>
      <c r="K333" s="197"/>
      <c r="L333" s="198" t="s">
        <v>257</v>
      </c>
      <c r="M333" s="199" t="s">
        <v>521</v>
      </c>
      <c r="N333" s="200">
        <v>4</v>
      </c>
      <c r="O333" s="201">
        <v>4</v>
      </c>
      <c r="P333" s="201">
        <v>0</v>
      </c>
      <c r="Q333" s="202">
        <v>8</v>
      </c>
      <c r="R333" s="203">
        <v>227780</v>
      </c>
      <c r="S333" s="203">
        <v>14596</v>
      </c>
      <c r="T333" s="203">
        <v>11550</v>
      </c>
      <c r="U333" s="204">
        <v>253926</v>
      </c>
      <c r="V333" s="212"/>
    </row>
    <row r="334" spans="1:22" ht="25.5" customHeight="1" x14ac:dyDescent="0.15">
      <c r="A334" s="207" t="s">
        <v>1586</v>
      </c>
      <c r="B334" s="208" t="s">
        <v>1587</v>
      </c>
      <c r="C334" s="209" t="s">
        <v>1422</v>
      </c>
      <c r="D334" s="210" t="s">
        <v>22</v>
      </c>
      <c r="E334" s="211" t="s">
        <v>1588</v>
      </c>
      <c r="F334" s="230" t="s">
        <v>4658</v>
      </c>
      <c r="G334" s="194" t="s">
        <v>1589</v>
      </c>
      <c r="H334" s="195">
        <f t="shared" si="5"/>
        <v>1</v>
      </c>
      <c r="I334" s="196">
        <v>45099</v>
      </c>
      <c r="J334" s="197"/>
      <c r="K334" s="197"/>
      <c r="L334" s="198" t="s">
        <v>257</v>
      </c>
      <c r="M334" s="199" t="s">
        <v>437</v>
      </c>
      <c r="N334" s="200">
        <v>3</v>
      </c>
      <c r="O334" s="201">
        <v>0</v>
      </c>
      <c r="P334" s="201">
        <v>0</v>
      </c>
      <c r="Q334" s="202">
        <v>3</v>
      </c>
      <c r="R334" s="203">
        <v>94330</v>
      </c>
      <c r="S334" s="203">
        <v>10576</v>
      </c>
      <c r="T334" s="203">
        <v>0</v>
      </c>
      <c r="U334" s="204">
        <v>104906</v>
      </c>
      <c r="V334" s="212"/>
    </row>
    <row r="335" spans="1:22" ht="25.5" customHeight="1" x14ac:dyDescent="0.15">
      <c r="A335" s="207" t="s">
        <v>1590</v>
      </c>
      <c r="B335" s="208" t="s">
        <v>1591</v>
      </c>
      <c r="C335" s="209" t="s">
        <v>1422</v>
      </c>
      <c r="D335" s="210" t="s">
        <v>22</v>
      </c>
      <c r="E335" s="211" t="s">
        <v>1592</v>
      </c>
      <c r="F335" s="230" t="s">
        <v>4659</v>
      </c>
      <c r="G335" s="194" t="s">
        <v>1593</v>
      </c>
      <c r="H335" s="195">
        <f t="shared" si="5"/>
        <v>2</v>
      </c>
      <c r="I335" s="196">
        <v>45229</v>
      </c>
      <c r="J335" s="197">
        <v>45230</v>
      </c>
      <c r="K335" s="197"/>
      <c r="L335" s="198" t="s">
        <v>462</v>
      </c>
      <c r="M335" s="199" t="s">
        <v>463</v>
      </c>
      <c r="N335" s="200">
        <v>3</v>
      </c>
      <c r="O335" s="201">
        <v>3</v>
      </c>
      <c r="P335" s="201">
        <v>0</v>
      </c>
      <c r="Q335" s="202">
        <v>6</v>
      </c>
      <c r="R335" s="203">
        <v>188660</v>
      </c>
      <c r="S335" s="203">
        <v>78921</v>
      </c>
      <c r="T335" s="203">
        <v>50000</v>
      </c>
      <c r="U335" s="204">
        <v>317581</v>
      </c>
      <c r="V335" s="212"/>
    </row>
    <row r="336" spans="1:22" ht="25.5" customHeight="1" x14ac:dyDescent="0.15">
      <c r="A336" s="207" t="s">
        <v>1594</v>
      </c>
      <c r="B336" s="208" t="s">
        <v>1595</v>
      </c>
      <c r="C336" s="209" t="s">
        <v>1422</v>
      </c>
      <c r="D336" s="210" t="s">
        <v>22</v>
      </c>
      <c r="E336" s="211" t="s">
        <v>1596</v>
      </c>
      <c r="F336" s="230" t="s">
        <v>4660</v>
      </c>
      <c r="G336" s="194" t="s">
        <v>1593</v>
      </c>
      <c r="H336" s="195">
        <f t="shared" si="5"/>
        <v>1</v>
      </c>
      <c r="I336" s="196">
        <v>45267</v>
      </c>
      <c r="J336" s="197"/>
      <c r="K336" s="197"/>
      <c r="L336" s="198" t="s">
        <v>462</v>
      </c>
      <c r="M336" s="199" t="s">
        <v>463</v>
      </c>
      <c r="N336" s="200">
        <v>3</v>
      </c>
      <c r="O336" s="201">
        <v>0</v>
      </c>
      <c r="P336" s="201">
        <v>0</v>
      </c>
      <c r="Q336" s="202">
        <v>3</v>
      </c>
      <c r="R336" s="203">
        <v>94330</v>
      </c>
      <c r="S336" s="203">
        <v>45761</v>
      </c>
      <c r="T336" s="203">
        <v>50000</v>
      </c>
      <c r="U336" s="204">
        <v>190091</v>
      </c>
      <c r="V336" s="212"/>
    </row>
    <row r="337" spans="1:22" ht="25.5" customHeight="1" x14ac:dyDescent="0.15">
      <c r="A337" s="207" t="s">
        <v>1597</v>
      </c>
      <c r="B337" s="208" t="s">
        <v>1598</v>
      </c>
      <c r="C337" s="209" t="s">
        <v>1422</v>
      </c>
      <c r="D337" s="210" t="s">
        <v>22</v>
      </c>
      <c r="E337" s="211" t="s">
        <v>1599</v>
      </c>
      <c r="F337" s="230" t="s">
        <v>4661</v>
      </c>
      <c r="G337" s="194" t="s">
        <v>1593</v>
      </c>
      <c r="H337" s="195">
        <f t="shared" si="5"/>
        <v>2</v>
      </c>
      <c r="I337" s="196">
        <v>45272</v>
      </c>
      <c r="J337" s="197">
        <v>45273</v>
      </c>
      <c r="K337" s="197"/>
      <c r="L337" s="198" t="s">
        <v>462</v>
      </c>
      <c r="M337" s="199" t="s">
        <v>463</v>
      </c>
      <c r="N337" s="200">
        <v>3</v>
      </c>
      <c r="O337" s="201">
        <v>3</v>
      </c>
      <c r="P337" s="201">
        <v>0</v>
      </c>
      <c r="Q337" s="202">
        <v>6</v>
      </c>
      <c r="R337" s="203">
        <v>188660</v>
      </c>
      <c r="S337" s="203">
        <v>79036</v>
      </c>
      <c r="T337" s="203">
        <v>50000</v>
      </c>
      <c r="U337" s="204">
        <v>317696</v>
      </c>
      <c r="V337" s="212"/>
    </row>
    <row r="338" spans="1:22" ht="25.5" customHeight="1" x14ac:dyDescent="0.15">
      <c r="A338" s="207" t="s">
        <v>1600</v>
      </c>
      <c r="B338" s="208" t="s">
        <v>1601</v>
      </c>
      <c r="C338" s="209" t="s">
        <v>1602</v>
      </c>
      <c r="D338" s="210" t="s">
        <v>23</v>
      </c>
      <c r="E338" s="211" t="s">
        <v>1603</v>
      </c>
      <c r="F338" s="230" t="s">
        <v>4662</v>
      </c>
      <c r="G338" s="194" t="s">
        <v>1604</v>
      </c>
      <c r="H338" s="195">
        <f t="shared" si="5"/>
        <v>2</v>
      </c>
      <c r="I338" s="196">
        <v>45078</v>
      </c>
      <c r="J338" s="197">
        <v>45079</v>
      </c>
      <c r="K338" s="197"/>
      <c r="L338" s="198" t="s">
        <v>462</v>
      </c>
      <c r="M338" s="199" t="s">
        <v>463</v>
      </c>
      <c r="N338" s="200">
        <v>4</v>
      </c>
      <c r="O338" s="201">
        <v>3</v>
      </c>
      <c r="P338" s="201">
        <v>0</v>
      </c>
      <c r="Q338" s="202">
        <v>7</v>
      </c>
      <c r="R338" s="203">
        <v>170260</v>
      </c>
      <c r="S338" s="203">
        <v>16183</v>
      </c>
      <c r="T338" s="203">
        <v>0</v>
      </c>
      <c r="U338" s="204">
        <v>186443</v>
      </c>
      <c r="V338" s="212"/>
    </row>
    <row r="339" spans="1:22" ht="25.5" customHeight="1" x14ac:dyDescent="0.15">
      <c r="A339" s="207" t="s">
        <v>1605</v>
      </c>
      <c r="B339" s="208" t="s">
        <v>1606</v>
      </c>
      <c r="C339" s="209" t="s">
        <v>1602</v>
      </c>
      <c r="D339" s="210" t="s">
        <v>23</v>
      </c>
      <c r="E339" s="211" t="s">
        <v>1607</v>
      </c>
      <c r="F339" s="230" t="s">
        <v>4663</v>
      </c>
      <c r="G339" s="194" t="s">
        <v>1608</v>
      </c>
      <c r="H339" s="195">
        <f t="shared" si="5"/>
        <v>2</v>
      </c>
      <c r="I339" s="196">
        <v>45279</v>
      </c>
      <c r="J339" s="197">
        <v>45280</v>
      </c>
      <c r="K339" s="197"/>
      <c r="L339" s="198" t="s">
        <v>462</v>
      </c>
      <c r="M339" s="199" t="s">
        <v>463</v>
      </c>
      <c r="N339" s="200">
        <v>4</v>
      </c>
      <c r="O339" s="201">
        <v>3</v>
      </c>
      <c r="P339" s="201">
        <v>0</v>
      </c>
      <c r="Q339" s="202">
        <v>7</v>
      </c>
      <c r="R339" s="203">
        <v>196340</v>
      </c>
      <c r="S339" s="203">
        <v>18726</v>
      </c>
      <c r="T339" s="203">
        <v>50000</v>
      </c>
      <c r="U339" s="204">
        <v>265066</v>
      </c>
      <c r="V339" s="212"/>
    </row>
    <row r="340" spans="1:22" ht="25.5" customHeight="1" x14ac:dyDescent="0.15">
      <c r="A340" s="207" t="s">
        <v>1609</v>
      </c>
      <c r="B340" s="208" t="s">
        <v>1610</v>
      </c>
      <c r="C340" s="209" t="s">
        <v>1602</v>
      </c>
      <c r="D340" s="210" t="s">
        <v>23</v>
      </c>
      <c r="E340" s="211" t="s">
        <v>1611</v>
      </c>
      <c r="F340" s="230" t="s">
        <v>4664</v>
      </c>
      <c r="G340" s="194" t="s">
        <v>712</v>
      </c>
      <c r="H340" s="195">
        <f t="shared" si="5"/>
        <v>1</v>
      </c>
      <c r="I340" s="196">
        <v>45243</v>
      </c>
      <c r="J340" s="197"/>
      <c r="K340" s="197"/>
      <c r="L340" s="198" t="s">
        <v>257</v>
      </c>
      <c r="M340" s="199" t="s">
        <v>437</v>
      </c>
      <c r="N340" s="200">
        <v>5</v>
      </c>
      <c r="O340" s="201">
        <v>0</v>
      </c>
      <c r="P340" s="201">
        <v>0</v>
      </c>
      <c r="Q340" s="202">
        <v>5</v>
      </c>
      <c r="R340" s="203">
        <v>89950</v>
      </c>
      <c r="S340" s="203">
        <v>113754</v>
      </c>
      <c r="T340" s="203">
        <v>33000</v>
      </c>
      <c r="U340" s="204">
        <v>236704</v>
      </c>
      <c r="V340" s="212"/>
    </row>
    <row r="341" spans="1:22" ht="25.5" customHeight="1" x14ac:dyDescent="0.15">
      <c r="A341" s="207" t="s">
        <v>1612</v>
      </c>
      <c r="B341" s="208" t="s">
        <v>1613</v>
      </c>
      <c r="C341" s="209" t="s">
        <v>1602</v>
      </c>
      <c r="D341" s="210" t="s">
        <v>23</v>
      </c>
      <c r="E341" s="211" t="s">
        <v>1614</v>
      </c>
      <c r="F341" s="230" t="s">
        <v>4665</v>
      </c>
      <c r="G341" s="194" t="s">
        <v>940</v>
      </c>
      <c r="H341" s="195">
        <f t="shared" si="5"/>
        <v>3</v>
      </c>
      <c r="I341" s="196">
        <v>45096</v>
      </c>
      <c r="J341" s="197">
        <v>45097</v>
      </c>
      <c r="K341" s="197">
        <v>45098</v>
      </c>
      <c r="L341" s="198" t="s">
        <v>462</v>
      </c>
      <c r="M341" s="199" t="s">
        <v>941</v>
      </c>
      <c r="N341" s="200">
        <v>1</v>
      </c>
      <c r="O341" s="201">
        <v>1</v>
      </c>
      <c r="P341" s="201">
        <v>1</v>
      </c>
      <c r="Q341" s="202">
        <v>3</v>
      </c>
      <c r="R341" s="203">
        <v>165630</v>
      </c>
      <c r="S341" s="203">
        <v>62177</v>
      </c>
      <c r="T341" s="203">
        <v>0</v>
      </c>
      <c r="U341" s="204">
        <v>227807</v>
      </c>
      <c r="V341" s="212"/>
    </row>
    <row r="342" spans="1:22" ht="25.5" customHeight="1" x14ac:dyDescent="0.15">
      <c r="A342" s="207" t="s">
        <v>1615</v>
      </c>
      <c r="B342" s="208" t="s">
        <v>1616</v>
      </c>
      <c r="C342" s="209" t="s">
        <v>1602</v>
      </c>
      <c r="D342" s="210" t="s">
        <v>23</v>
      </c>
      <c r="E342" s="211" t="s">
        <v>1617</v>
      </c>
      <c r="F342" s="230" t="s">
        <v>4666</v>
      </c>
      <c r="G342" s="194" t="s">
        <v>940</v>
      </c>
      <c r="H342" s="195">
        <f t="shared" si="5"/>
        <v>2</v>
      </c>
      <c r="I342" s="196">
        <v>45180</v>
      </c>
      <c r="J342" s="197">
        <v>45181</v>
      </c>
      <c r="K342" s="197"/>
      <c r="L342" s="198" t="s">
        <v>462</v>
      </c>
      <c r="M342" s="199" t="s">
        <v>941</v>
      </c>
      <c r="N342" s="200">
        <v>1</v>
      </c>
      <c r="O342" s="201">
        <v>1</v>
      </c>
      <c r="P342" s="201">
        <v>0</v>
      </c>
      <c r="Q342" s="202">
        <v>2</v>
      </c>
      <c r="R342" s="203">
        <v>103900</v>
      </c>
      <c r="S342" s="203">
        <v>39526</v>
      </c>
      <c r="T342" s="203">
        <v>0</v>
      </c>
      <c r="U342" s="204">
        <v>143426</v>
      </c>
      <c r="V342" s="212"/>
    </row>
    <row r="343" spans="1:22" ht="25.5" customHeight="1" x14ac:dyDescent="0.15">
      <c r="A343" s="207" t="s">
        <v>1618</v>
      </c>
      <c r="B343" s="208" t="s">
        <v>1619</v>
      </c>
      <c r="C343" s="209" t="s">
        <v>1602</v>
      </c>
      <c r="D343" s="210" t="s">
        <v>23</v>
      </c>
      <c r="E343" s="211" t="s">
        <v>1620</v>
      </c>
      <c r="F343" s="230" t="s">
        <v>4667</v>
      </c>
      <c r="G343" s="194" t="s">
        <v>940</v>
      </c>
      <c r="H343" s="195">
        <f t="shared" si="5"/>
        <v>2</v>
      </c>
      <c r="I343" s="196">
        <v>45194</v>
      </c>
      <c r="J343" s="197">
        <v>45195</v>
      </c>
      <c r="K343" s="197"/>
      <c r="L343" s="198" t="s">
        <v>462</v>
      </c>
      <c r="M343" s="199" t="s">
        <v>941</v>
      </c>
      <c r="N343" s="200">
        <v>1</v>
      </c>
      <c r="O343" s="201">
        <v>1</v>
      </c>
      <c r="P343" s="201">
        <v>0</v>
      </c>
      <c r="Q343" s="202">
        <v>2</v>
      </c>
      <c r="R343" s="203">
        <v>110420</v>
      </c>
      <c r="S343" s="203">
        <v>39600</v>
      </c>
      <c r="T343" s="203">
        <v>0</v>
      </c>
      <c r="U343" s="204">
        <v>150020</v>
      </c>
      <c r="V343" s="212"/>
    </row>
    <row r="344" spans="1:22" ht="25.5" customHeight="1" x14ac:dyDescent="0.15">
      <c r="A344" s="207" t="s">
        <v>1621</v>
      </c>
      <c r="B344" s="208" t="s">
        <v>1622</v>
      </c>
      <c r="C344" s="209" t="s">
        <v>1602</v>
      </c>
      <c r="D344" s="210" t="s">
        <v>23</v>
      </c>
      <c r="E344" s="211" t="s">
        <v>1623</v>
      </c>
      <c r="F344" s="230" t="s">
        <v>4668</v>
      </c>
      <c r="G344" s="194" t="s">
        <v>1624</v>
      </c>
      <c r="H344" s="195">
        <f t="shared" si="5"/>
        <v>3</v>
      </c>
      <c r="I344" s="196">
        <v>45078</v>
      </c>
      <c r="J344" s="197">
        <v>45079</v>
      </c>
      <c r="K344" s="197">
        <v>45082</v>
      </c>
      <c r="L344" s="198" t="s">
        <v>610</v>
      </c>
      <c r="M344" s="199" t="s">
        <v>732</v>
      </c>
      <c r="N344" s="200">
        <v>5</v>
      </c>
      <c r="O344" s="201">
        <v>5</v>
      </c>
      <c r="P344" s="201">
        <v>5</v>
      </c>
      <c r="Q344" s="202">
        <v>15</v>
      </c>
      <c r="R344" s="203">
        <v>400350</v>
      </c>
      <c r="S344" s="203">
        <v>45060</v>
      </c>
      <c r="T344" s="203">
        <v>0</v>
      </c>
      <c r="U344" s="204">
        <v>445410</v>
      </c>
      <c r="V344" s="212"/>
    </row>
    <row r="345" spans="1:22" ht="25.5" customHeight="1" x14ac:dyDescent="0.15">
      <c r="A345" s="207" t="s">
        <v>1625</v>
      </c>
      <c r="B345" s="208" t="s">
        <v>1626</v>
      </c>
      <c r="C345" s="209" t="s">
        <v>1602</v>
      </c>
      <c r="D345" s="210" t="s">
        <v>23</v>
      </c>
      <c r="E345" s="211" t="s">
        <v>1627</v>
      </c>
      <c r="F345" s="230" t="s">
        <v>4669</v>
      </c>
      <c r="G345" s="194" t="s">
        <v>1624</v>
      </c>
      <c r="H345" s="195">
        <f t="shared" si="5"/>
        <v>3</v>
      </c>
      <c r="I345" s="196">
        <v>45302</v>
      </c>
      <c r="J345" s="197">
        <v>45308</v>
      </c>
      <c r="K345" s="197">
        <v>45310</v>
      </c>
      <c r="L345" s="198" t="s">
        <v>610</v>
      </c>
      <c r="M345" s="199" t="s">
        <v>732</v>
      </c>
      <c r="N345" s="200">
        <v>5</v>
      </c>
      <c r="O345" s="201">
        <v>5</v>
      </c>
      <c r="P345" s="201">
        <v>5</v>
      </c>
      <c r="Q345" s="202">
        <v>15</v>
      </c>
      <c r="R345" s="203">
        <v>400350</v>
      </c>
      <c r="S345" s="203">
        <v>51660</v>
      </c>
      <c r="T345" s="203">
        <v>0</v>
      </c>
      <c r="U345" s="204">
        <v>452010</v>
      </c>
      <c r="V345" s="212"/>
    </row>
    <row r="346" spans="1:22" ht="25.5" customHeight="1" x14ac:dyDescent="0.15">
      <c r="A346" s="207" t="s">
        <v>1628</v>
      </c>
      <c r="B346" s="208" t="s">
        <v>1629</v>
      </c>
      <c r="C346" s="209" t="s">
        <v>1602</v>
      </c>
      <c r="D346" s="210" t="s">
        <v>23</v>
      </c>
      <c r="E346" s="211" t="s">
        <v>1630</v>
      </c>
      <c r="F346" s="230" t="s">
        <v>4670</v>
      </c>
      <c r="G346" s="194" t="s">
        <v>479</v>
      </c>
      <c r="H346" s="195">
        <f t="shared" si="5"/>
        <v>2</v>
      </c>
      <c r="I346" s="196">
        <v>45182</v>
      </c>
      <c r="J346" s="197">
        <v>45203</v>
      </c>
      <c r="K346" s="197"/>
      <c r="L346" s="198" t="s">
        <v>474</v>
      </c>
      <c r="M346" s="199" t="s">
        <v>480</v>
      </c>
      <c r="N346" s="200">
        <v>5</v>
      </c>
      <c r="O346" s="201">
        <v>5</v>
      </c>
      <c r="P346" s="201">
        <v>0</v>
      </c>
      <c r="Q346" s="202">
        <v>10</v>
      </c>
      <c r="R346" s="203">
        <v>266900</v>
      </c>
      <c r="S346" s="203">
        <v>11040</v>
      </c>
      <c r="T346" s="203">
        <v>50000</v>
      </c>
      <c r="U346" s="204">
        <v>327940</v>
      </c>
      <c r="V346" s="212"/>
    </row>
    <row r="347" spans="1:22" ht="25.5" customHeight="1" x14ac:dyDescent="0.15">
      <c r="A347" s="207" t="s">
        <v>1631</v>
      </c>
      <c r="B347" s="208" t="s">
        <v>1632</v>
      </c>
      <c r="C347" s="209" t="s">
        <v>1602</v>
      </c>
      <c r="D347" s="210" t="s">
        <v>23</v>
      </c>
      <c r="E347" s="211" t="s">
        <v>1633</v>
      </c>
      <c r="F347" s="230" t="s">
        <v>4671</v>
      </c>
      <c r="G347" s="194" t="s">
        <v>1634</v>
      </c>
      <c r="H347" s="195">
        <f t="shared" si="5"/>
        <v>3</v>
      </c>
      <c r="I347" s="196">
        <v>45250</v>
      </c>
      <c r="J347" s="197">
        <v>45254</v>
      </c>
      <c r="K347" s="197">
        <v>45257</v>
      </c>
      <c r="L347" s="198" t="s">
        <v>1142</v>
      </c>
      <c r="M347" s="199" t="s">
        <v>1143</v>
      </c>
      <c r="N347" s="200">
        <v>0</v>
      </c>
      <c r="O347" s="201">
        <v>0</v>
      </c>
      <c r="P347" s="201">
        <v>0</v>
      </c>
      <c r="Q347" s="202">
        <v>0</v>
      </c>
      <c r="R347" s="203">
        <v>106950</v>
      </c>
      <c r="S347" s="203">
        <v>10260</v>
      </c>
      <c r="T347" s="203">
        <v>0</v>
      </c>
      <c r="U347" s="204">
        <v>117210</v>
      </c>
      <c r="V347" s="212"/>
    </row>
    <row r="348" spans="1:22" ht="25.5" customHeight="1" x14ac:dyDescent="0.15">
      <c r="A348" s="207" t="s">
        <v>1635</v>
      </c>
      <c r="B348" s="208" t="s">
        <v>1636</v>
      </c>
      <c r="C348" s="209" t="s">
        <v>1602</v>
      </c>
      <c r="D348" s="210" t="s">
        <v>23</v>
      </c>
      <c r="E348" s="211" t="s">
        <v>1637</v>
      </c>
      <c r="F348" s="230" t="s">
        <v>4672</v>
      </c>
      <c r="G348" s="194" t="s">
        <v>1638</v>
      </c>
      <c r="H348" s="195">
        <f t="shared" si="5"/>
        <v>3</v>
      </c>
      <c r="I348" s="196">
        <v>45202</v>
      </c>
      <c r="J348" s="197">
        <v>45209</v>
      </c>
      <c r="K348" s="197">
        <v>45216</v>
      </c>
      <c r="L348" s="198" t="s">
        <v>610</v>
      </c>
      <c r="M348" s="199" t="s">
        <v>732</v>
      </c>
      <c r="N348" s="200">
        <v>5</v>
      </c>
      <c r="O348" s="201">
        <v>5</v>
      </c>
      <c r="P348" s="201">
        <v>5</v>
      </c>
      <c r="Q348" s="202">
        <v>15</v>
      </c>
      <c r="R348" s="203">
        <v>400350</v>
      </c>
      <c r="S348" s="203">
        <v>33576</v>
      </c>
      <c r="T348" s="203">
        <v>0</v>
      </c>
      <c r="U348" s="204">
        <v>433926</v>
      </c>
      <c r="V348" s="212"/>
    </row>
    <row r="349" spans="1:22" ht="25.5" customHeight="1" x14ac:dyDescent="0.15">
      <c r="A349" s="207" t="s">
        <v>1639</v>
      </c>
      <c r="B349" s="208" t="s">
        <v>1640</v>
      </c>
      <c r="C349" s="209" t="s">
        <v>1602</v>
      </c>
      <c r="D349" s="210" t="s">
        <v>23</v>
      </c>
      <c r="E349" s="211" t="s">
        <v>1641</v>
      </c>
      <c r="F349" s="230" t="s">
        <v>4673</v>
      </c>
      <c r="G349" s="194" t="s">
        <v>1638</v>
      </c>
      <c r="H349" s="195">
        <f t="shared" si="5"/>
        <v>3</v>
      </c>
      <c r="I349" s="196">
        <v>45203</v>
      </c>
      <c r="J349" s="197">
        <v>45204</v>
      </c>
      <c r="K349" s="197">
        <v>45205</v>
      </c>
      <c r="L349" s="198" t="s">
        <v>610</v>
      </c>
      <c r="M349" s="199" t="s">
        <v>732</v>
      </c>
      <c r="N349" s="200">
        <v>5</v>
      </c>
      <c r="O349" s="201">
        <v>5</v>
      </c>
      <c r="P349" s="201">
        <v>5</v>
      </c>
      <c r="Q349" s="202">
        <v>15</v>
      </c>
      <c r="R349" s="203">
        <v>400350</v>
      </c>
      <c r="S349" s="203">
        <v>17220</v>
      </c>
      <c r="T349" s="203">
        <v>0</v>
      </c>
      <c r="U349" s="204">
        <v>417570</v>
      </c>
      <c r="V349" s="212"/>
    </row>
    <row r="350" spans="1:22" ht="25.5" customHeight="1" x14ac:dyDescent="0.15">
      <c r="A350" s="207" t="s">
        <v>1642</v>
      </c>
      <c r="B350" s="208" t="s">
        <v>1643</v>
      </c>
      <c r="C350" s="209" t="s">
        <v>1602</v>
      </c>
      <c r="D350" s="210" t="s">
        <v>23</v>
      </c>
      <c r="E350" s="211" t="s">
        <v>1644</v>
      </c>
      <c r="F350" s="230" t="s">
        <v>4674</v>
      </c>
      <c r="G350" s="194" t="s">
        <v>1638</v>
      </c>
      <c r="H350" s="195">
        <f t="shared" si="5"/>
        <v>3</v>
      </c>
      <c r="I350" s="196">
        <v>45243</v>
      </c>
      <c r="J350" s="197">
        <v>45244</v>
      </c>
      <c r="K350" s="197">
        <v>45245</v>
      </c>
      <c r="L350" s="198" t="s">
        <v>610</v>
      </c>
      <c r="M350" s="199" t="s">
        <v>732</v>
      </c>
      <c r="N350" s="200">
        <v>5</v>
      </c>
      <c r="O350" s="201">
        <v>5</v>
      </c>
      <c r="P350" s="201">
        <v>5</v>
      </c>
      <c r="Q350" s="202">
        <v>15</v>
      </c>
      <c r="R350" s="203">
        <v>400350</v>
      </c>
      <c r="S350" s="203">
        <v>29250</v>
      </c>
      <c r="T350" s="203">
        <v>0</v>
      </c>
      <c r="U350" s="204">
        <v>429600</v>
      </c>
      <c r="V350" s="212"/>
    </row>
    <row r="351" spans="1:22" ht="25.5" customHeight="1" x14ac:dyDescent="0.15">
      <c r="A351" s="207" t="s">
        <v>1645</v>
      </c>
      <c r="B351" s="208" t="s">
        <v>1646</v>
      </c>
      <c r="C351" s="209" t="s">
        <v>1602</v>
      </c>
      <c r="D351" s="210" t="s">
        <v>23</v>
      </c>
      <c r="E351" s="211" t="s">
        <v>1647</v>
      </c>
      <c r="F351" s="230" t="s">
        <v>4675</v>
      </c>
      <c r="G351" s="194" t="s">
        <v>1648</v>
      </c>
      <c r="H351" s="195">
        <f t="shared" si="5"/>
        <v>1</v>
      </c>
      <c r="I351" s="196">
        <v>45176</v>
      </c>
      <c r="J351" s="197"/>
      <c r="K351" s="197"/>
      <c r="L351" s="198" t="s">
        <v>462</v>
      </c>
      <c r="M351" s="199" t="s">
        <v>463</v>
      </c>
      <c r="N351" s="200">
        <v>1</v>
      </c>
      <c r="O351" s="201">
        <v>0</v>
      </c>
      <c r="P351" s="201">
        <v>0</v>
      </c>
      <c r="Q351" s="202">
        <v>1</v>
      </c>
      <c r="R351" s="203">
        <v>48690</v>
      </c>
      <c r="S351" s="203">
        <v>0</v>
      </c>
      <c r="T351" s="203">
        <v>0</v>
      </c>
      <c r="U351" s="204">
        <v>48690</v>
      </c>
      <c r="V351" s="212"/>
    </row>
    <row r="352" spans="1:22" ht="25.5" customHeight="1" x14ac:dyDescent="0.15">
      <c r="A352" s="207" t="s">
        <v>1649</v>
      </c>
      <c r="B352" s="208" t="s">
        <v>1650</v>
      </c>
      <c r="C352" s="209" t="s">
        <v>1602</v>
      </c>
      <c r="D352" s="210" t="s">
        <v>23</v>
      </c>
      <c r="E352" s="211" t="s">
        <v>1651</v>
      </c>
      <c r="F352" s="230" t="s">
        <v>4676</v>
      </c>
      <c r="G352" s="194" t="s">
        <v>1652</v>
      </c>
      <c r="H352" s="195">
        <f t="shared" si="5"/>
        <v>3</v>
      </c>
      <c r="I352" s="196">
        <v>45266</v>
      </c>
      <c r="J352" s="197">
        <v>45267</v>
      </c>
      <c r="K352" s="197">
        <v>45268</v>
      </c>
      <c r="L352" s="198" t="s">
        <v>462</v>
      </c>
      <c r="M352" s="199" t="s">
        <v>463</v>
      </c>
      <c r="N352" s="200">
        <v>1</v>
      </c>
      <c r="O352" s="201">
        <v>1</v>
      </c>
      <c r="P352" s="201">
        <v>1</v>
      </c>
      <c r="Q352" s="202">
        <v>3</v>
      </c>
      <c r="R352" s="203">
        <v>165630</v>
      </c>
      <c r="S352" s="203">
        <v>14934</v>
      </c>
      <c r="T352" s="203">
        <v>0</v>
      </c>
      <c r="U352" s="204">
        <v>180564</v>
      </c>
      <c r="V352" s="212"/>
    </row>
    <row r="353" spans="1:22" ht="25.5" customHeight="1" x14ac:dyDescent="0.15">
      <c r="A353" s="207" t="s">
        <v>1653</v>
      </c>
      <c r="B353" s="208" t="s">
        <v>1654</v>
      </c>
      <c r="C353" s="209" t="s">
        <v>1602</v>
      </c>
      <c r="D353" s="210" t="s">
        <v>23</v>
      </c>
      <c r="E353" s="211" t="s">
        <v>1655</v>
      </c>
      <c r="F353" s="230" t="s">
        <v>4677</v>
      </c>
      <c r="G353" s="194" t="s">
        <v>750</v>
      </c>
      <c r="H353" s="195">
        <f t="shared" si="5"/>
        <v>1</v>
      </c>
      <c r="I353" s="196">
        <v>45121</v>
      </c>
      <c r="J353" s="197"/>
      <c r="K353" s="197"/>
      <c r="L353" s="198" t="s">
        <v>257</v>
      </c>
      <c r="M353" s="199" t="s">
        <v>521</v>
      </c>
      <c r="N353" s="200">
        <v>3</v>
      </c>
      <c r="O353" s="201">
        <v>0</v>
      </c>
      <c r="P353" s="201">
        <v>0</v>
      </c>
      <c r="Q353" s="202">
        <v>3</v>
      </c>
      <c r="R353" s="203">
        <v>84400</v>
      </c>
      <c r="S353" s="203">
        <v>17143</v>
      </c>
      <c r="T353" s="203">
        <v>23100</v>
      </c>
      <c r="U353" s="204">
        <v>124643</v>
      </c>
      <c r="V353" s="212"/>
    </row>
    <row r="354" spans="1:22" ht="25.5" customHeight="1" x14ac:dyDescent="0.15">
      <c r="A354" s="207" t="s">
        <v>1656</v>
      </c>
      <c r="B354" s="208" t="s">
        <v>1657</v>
      </c>
      <c r="C354" s="209" t="s">
        <v>1602</v>
      </c>
      <c r="D354" s="210" t="s">
        <v>23</v>
      </c>
      <c r="E354" s="211" t="s">
        <v>1658</v>
      </c>
      <c r="F354" s="230" t="s">
        <v>4678</v>
      </c>
      <c r="G354" s="194" t="s">
        <v>750</v>
      </c>
      <c r="H354" s="195">
        <f t="shared" si="5"/>
        <v>1</v>
      </c>
      <c r="I354" s="196">
        <v>45273</v>
      </c>
      <c r="J354" s="197"/>
      <c r="K354" s="197"/>
      <c r="L354" s="198" t="s">
        <v>257</v>
      </c>
      <c r="M354" s="199" t="s">
        <v>521</v>
      </c>
      <c r="N354" s="200">
        <v>3</v>
      </c>
      <c r="O354" s="201">
        <v>0</v>
      </c>
      <c r="P354" s="201">
        <v>0</v>
      </c>
      <c r="Q354" s="202">
        <v>3</v>
      </c>
      <c r="R354" s="203">
        <v>84400</v>
      </c>
      <c r="S354" s="203">
        <v>10741</v>
      </c>
      <c r="T354" s="203">
        <v>23100</v>
      </c>
      <c r="U354" s="204">
        <v>118241</v>
      </c>
      <c r="V354" s="212"/>
    </row>
    <row r="355" spans="1:22" ht="25.5" customHeight="1" x14ac:dyDescent="0.15">
      <c r="A355" s="207" t="s">
        <v>1659</v>
      </c>
      <c r="B355" s="208" t="s">
        <v>1660</v>
      </c>
      <c r="C355" s="209" t="s">
        <v>1602</v>
      </c>
      <c r="D355" s="210" t="s">
        <v>23</v>
      </c>
      <c r="E355" s="211" t="s">
        <v>1661</v>
      </c>
      <c r="F355" s="230" t="s">
        <v>4679</v>
      </c>
      <c r="G355" s="194" t="s">
        <v>1662</v>
      </c>
      <c r="H355" s="195">
        <f t="shared" si="5"/>
        <v>2</v>
      </c>
      <c r="I355" s="196">
        <v>45097</v>
      </c>
      <c r="J355" s="197">
        <v>45281</v>
      </c>
      <c r="K355" s="197"/>
      <c r="L355" s="198" t="s">
        <v>462</v>
      </c>
      <c r="M355" s="199" t="s">
        <v>463</v>
      </c>
      <c r="N355" s="200">
        <v>3</v>
      </c>
      <c r="O355" s="201">
        <v>4</v>
      </c>
      <c r="P355" s="201">
        <v>0</v>
      </c>
      <c r="Q355" s="202">
        <v>7</v>
      </c>
      <c r="R355" s="203">
        <v>142440</v>
      </c>
      <c r="S355" s="203">
        <v>5281</v>
      </c>
      <c r="T355" s="203">
        <v>0</v>
      </c>
      <c r="U355" s="204">
        <v>147721</v>
      </c>
      <c r="V355" s="212"/>
    </row>
    <row r="356" spans="1:22" ht="25.5" customHeight="1" x14ac:dyDescent="0.15">
      <c r="A356" s="207" t="s">
        <v>1663</v>
      </c>
      <c r="B356" s="208" t="s">
        <v>1664</v>
      </c>
      <c r="C356" s="209" t="s">
        <v>1602</v>
      </c>
      <c r="D356" s="210" t="s">
        <v>23</v>
      </c>
      <c r="E356" s="211" t="s">
        <v>1665</v>
      </c>
      <c r="F356" s="230" t="s">
        <v>4680</v>
      </c>
      <c r="G356" s="194" t="s">
        <v>855</v>
      </c>
      <c r="H356" s="195">
        <f t="shared" si="5"/>
        <v>3</v>
      </c>
      <c r="I356" s="196">
        <v>45203</v>
      </c>
      <c r="J356" s="197">
        <v>45204</v>
      </c>
      <c r="K356" s="197">
        <v>45205</v>
      </c>
      <c r="L356" s="198" t="s">
        <v>257</v>
      </c>
      <c r="M356" s="199" t="s">
        <v>437</v>
      </c>
      <c r="N356" s="200">
        <v>0</v>
      </c>
      <c r="O356" s="201">
        <v>0</v>
      </c>
      <c r="P356" s="201">
        <v>0</v>
      </c>
      <c r="Q356" s="202">
        <v>0</v>
      </c>
      <c r="R356" s="203">
        <v>106950</v>
      </c>
      <c r="S356" s="203">
        <v>36000</v>
      </c>
      <c r="T356" s="203">
        <v>0</v>
      </c>
      <c r="U356" s="204">
        <v>142950</v>
      </c>
      <c r="V356" s="212"/>
    </row>
    <row r="357" spans="1:22" ht="25.5" customHeight="1" x14ac:dyDescent="0.15">
      <c r="A357" s="207" t="s">
        <v>1666</v>
      </c>
      <c r="B357" s="208" t="s">
        <v>1667</v>
      </c>
      <c r="C357" s="209" t="s">
        <v>1602</v>
      </c>
      <c r="D357" s="210" t="s">
        <v>23</v>
      </c>
      <c r="E357" s="211" t="s">
        <v>1668</v>
      </c>
      <c r="F357" s="230" t="s">
        <v>4681</v>
      </c>
      <c r="G357" s="194" t="s">
        <v>1669</v>
      </c>
      <c r="H357" s="195">
        <f t="shared" si="5"/>
        <v>1</v>
      </c>
      <c r="I357" s="196">
        <v>45203</v>
      </c>
      <c r="J357" s="197"/>
      <c r="K357" s="197"/>
      <c r="L357" s="198" t="s">
        <v>257</v>
      </c>
      <c r="M357" s="199" t="s">
        <v>684</v>
      </c>
      <c r="N357" s="200">
        <v>2</v>
      </c>
      <c r="O357" s="201">
        <v>0</v>
      </c>
      <c r="P357" s="201">
        <v>0</v>
      </c>
      <c r="Q357" s="202">
        <v>2</v>
      </c>
      <c r="R357" s="203">
        <v>61730</v>
      </c>
      <c r="S357" s="203">
        <v>46460</v>
      </c>
      <c r="T357" s="203">
        <v>0</v>
      </c>
      <c r="U357" s="204">
        <v>108190</v>
      </c>
      <c r="V357" s="212"/>
    </row>
    <row r="358" spans="1:22" ht="25.5" customHeight="1" x14ac:dyDescent="0.15">
      <c r="A358" s="207" t="s">
        <v>1670</v>
      </c>
      <c r="B358" s="208" t="s">
        <v>1671</v>
      </c>
      <c r="C358" s="209" t="s">
        <v>1602</v>
      </c>
      <c r="D358" s="210" t="s">
        <v>23</v>
      </c>
      <c r="E358" s="211" t="s">
        <v>1672</v>
      </c>
      <c r="F358" s="230" t="s">
        <v>4682</v>
      </c>
      <c r="G358" s="194" t="s">
        <v>1669</v>
      </c>
      <c r="H358" s="195">
        <f t="shared" si="5"/>
        <v>2</v>
      </c>
      <c r="I358" s="196">
        <v>45231</v>
      </c>
      <c r="J358" s="197">
        <v>45232</v>
      </c>
      <c r="K358" s="197"/>
      <c r="L358" s="198" t="s">
        <v>257</v>
      </c>
      <c r="M358" s="199" t="s">
        <v>684</v>
      </c>
      <c r="N358" s="200">
        <v>1</v>
      </c>
      <c r="O358" s="201">
        <v>1</v>
      </c>
      <c r="P358" s="201">
        <v>0</v>
      </c>
      <c r="Q358" s="202">
        <v>2</v>
      </c>
      <c r="R358" s="203">
        <v>110420</v>
      </c>
      <c r="S358" s="203">
        <v>7200</v>
      </c>
      <c r="T358" s="203">
        <v>0</v>
      </c>
      <c r="U358" s="204">
        <v>117620</v>
      </c>
      <c r="V358" s="212"/>
    </row>
    <row r="359" spans="1:22" ht="25.5" customHeight="1" x14ac:dyDescent="0.15">
      <c r="A359" s="207" t="s">
        <v>1673</v>
      </c>
      <c r="B359" s="208" t="s">
        <v>1674</v>
      </c>
      <c r="C359" s="209" t="s">
        <v>1602</v>
      </c>
      <c r="D359" s="210" t="s">
        <v>23</v>
      </c>
      <c r="E359" s="211" t="s">
        <v>1675</v>
      </c>
      <c r="F359" s="230" t="s">
        <v>4683</v>
      </c>
      <c r="G359" s="194" t="s">
        <v>1527</v>
      </c>
      <c r="H359" s="195">
        <f t="shared" si="5"/>
        <v>3</v>
      </c>
      <c r="I359" s="196">
        <v>45183</v>
      </c>
      <c r="J359" s="197">
        <v>45184</v>
      </c>
      <c r="K359" s="197">
        <v>45188</v>
      </c>
      <c r="L359" s="198" t="s">
        <v>1528</v>
      </c>
      <c r="M359" s="199" t="s">
        <v>1676</v>
      </c>
      <c r="N359" s="200">
        <v>5</v>
      </c>
      <c r="O359" s="201">
        <v>5</v>
      </c>
      <c r="P359" s="201">
        <v>5</v>
      </c>
      <c r="Q359" s="202">
        <v>15</v>
      </c>
      <c r="R359" s="203">
        <v>404630</v>
      </c>
      <c r="S359" s="203">
        <v>241354</v>
      </c>
      <c r="T359" s="203">
        <v>50000</v>
      </c>
      <c r="U359" s="204">
        <v>695984</v>
      </c>
      <c r="V359" s="212"/>
    </row>
    <row r="360" spans="1:22" ht="25.5" customHeight="1" x14ac:dyDescent="0.15">
      <c r="A360" s="207" t="s">
        <v>1677</v>
      </c>
      <c r="B360" s="208" t="s">
        <v>1678</v>
      </c>
      <c r="C360" s="209" t="s">
        <v>1602</v>
      </c>
      <c r="D360" s="210" t="s">
        <v>23</v>
      </c>
      <c r="E360" s="211" t="s">
        <v>1679</v>
      </c>
      <c r="F360" s="230" t="s">
        <v>4684</v>
      </c>
      <c r="G360" s="194" t="s">
        <v>1527</v>
      </c>
      <c r="H360" s="195">
        <f t="shared" si="5"/>
        <v>2</v>
      </c>
      <c r="I360" s="196">
        <v>45260</v>
      </c>
      <c r="J360" s="197">
        <v>45261</v>
      </c>
      <c r="K360" s="197"/>
      <c r="L360" s="198" t="s">
        <v>257</v>
      </c>
      <c r="M360" s="199" t="s">
        <v>521</v>
      </c>
      <c r="N360" s="200">
        <v>5</v>
      </c>
      <c r="O360" s="201">
        <v>5</v>
      </c>
      <c r="P360" s="201">
        <v>0</v>
      </c>
      <c r="Q360" s="202">
        <v>10</v>
      </c>
      <c r="R360" s="203">
        <v>271180</v>
      </c>
      <c r="S360" s="203">
        <v>84631</v>
      </c>
      <c r="T360" s="203">
        <v>50000</v>
      </c>
      <c r="U360" s="204">
        <v>405811</v>
      </c>
      <c r="V360" s="212"/>
    </row>
    <row r="361" spans="1:22" ht="25.5" customHeight="1" x14ac:dyDescent="0.15">
      <c r="A361" s="207" t="s">
        <v>1680</v>
      </c>
      <c r="B361" s="208" t="s">
        <v>1681</v>
      </c>
      <c r="C361" s="209" t="s">
        <v>1602</v>
      </c>
      <c r="D361" s="210" t="s">
        <v>23</v>
      </c>
      <c r="E361" s="211" t="s">
        <v>1682</v>
      </c>
      <c r="F361" s="230" t="s">
        <v>4685</v>
      </c>
      <c r="G361" s="194" t="s">
        <v>1683</v>
      </c>
      <c r="H361" s="195">
        <f t="shared" si="5"/>
        <v>3</v>
      </c>
      <c r="I361" s="196">
        <v>45083</v>
      </c>
      <c r="J361" s="197">
        <v>45201</v>
      </c>
      <c r="K361" s="197">
        <v>45274</v>
      </c>
      <c r="L361" s="198" t="s">
        <v>257</v>
      </c>
      <c r="M361" s="199" t="s">
        <v>486</v>
      </c>
      <c r="N361" s="200">
        <v>3</v>
      </c>
      <c r="O361" s="201">
        <v>4</v>
      </c>
      <c r="P361" s="201">
        <v>5</v>
      </c>
      <c r="Q361" s="202">
        <v>12</v>
      </c>
      <c r="R361" s="203">
        <v>323190</v>
      </c>
      <c r="S361" s="203">
        <v>164282</v>
      </c>
      <c r="T361" s="203">
        <v>0</v>
      </c>
      <c r="U361" s="204">
        <v>487472</v>
      </c>
      <c r="V361" s="212"/>
    </row>
    <row r="362" spans="1:22" ht="25.5" customHeight="1" x14ac:dyDescent="0.15">
      <c r="A362" s="207" t="s">
        <v>1684</v>
      </c>
      <c r="B362" s="208" t="s">
        <v>1685</v>
      </c>
      <c r="C362" s="209" t="s">
        <v>1602</v>
      </c>
      <c r="D362" s="210" t="s">
        <v>23</v>
      </c>
      <c r="E362" s="211" t="s">
        <v>1686</v>
      </c>
      <c r="F362" s="230" t="s">
        <v>4686</v>
      </c>
      <c r="G362" s="194" t="s">
        <v>771</v>
      </c>
      <c r="H362" s="195">
        <f t="shared" si="5"/>
        <v>2</v>
      </c>
      <c r="I362" s="196">
        <v>45080</v>
      </c>
      <c r="J362" s="197">
        <v>45199</v>
      </c>
      <c r="K362" s="197"/>
      <c r="L362" s="198" t="s">
        <v>722</v>
      </c>
      <c r="M362" s="199" t="s">
        <v>723</v>
      </c>
      <c r="N362" s="200">
        <v>2</v>
      </c>
      <c r="O362" s="201">
        <v>1</v>
      </c>
      <c r="P362" s="201">
        <v>0</v>
      </c>
      <c r="Q362" s="202">
        <v>3</v>
      </c>
      <c r="R362" s="203">
        <v>112900</v>
      </c>
      <c r="S362" s="203">
        <v>34414</v>
      </c>
      <c r="T362" s="203">
        <v>49735</v>
      </c>
      <c r="U362" s="204">
        <v>197049</v>
      </c>
      <c r="V362" s="212"/>
    </row>
    <row r="363" spans="1:22" ht="25.5" customHeight="1" x14ac:dyDescent="0.15">
      <c r="A363" s="207" t="s">
        <v>1687</v>
      </c>
      <c r="B363" s="208" t="s">
        <v>1688</v>
      </c>
      <c r="C363" s="209" t="s">
        <v>1602</v>
      </c>
      <c r="D363" s="210" t="s">
        <v>23</v>
      </c>
      <c r="E363" s="211" t="s">
        <v>1689</v>
      </c>
      <c r="F363" s="230" t="s">
        <v>4687</v>
      </c>
      <c r="G363" s="194" t="s">
        <v>1690</v>
      </c>
      <c r="H363" s="195">
        <f t="shared" si="5"/>
        <v>3</v>
      </c>
      <c r="I363" s="196">
        <v>45260</v>
      </c>
      <c r="J363" s="197">
        <v>45271</v>
      </c>
      <c r="K363" s="197">
        <v>45274</v>
      </c>
      <c r="L363" s="198" t="s">
        <v>610</v>
      </c>
      <c r="M363" s="199" t="s">
        <v>732</v>
      </c>
      <c r="N363" s="200">
        <v>5</v>
      </c>
      <c r="O363" s="201">
        <v>5</v>
      </c>
      <c r="P363" s="201">
        <v>5</v>
      </c>
      <c r="Q363" s="202">
        <v>15</v>
      </c>
      <c r="R363" s="203">
        <v>400350</v>
      </c>
      <c r="S363" s="203">
        <v>17100</v>
      </c>
      <c r="T363" s="203">
        <v>0</v>
      </c>
      <c r="U363" s="204">
        <v>417450</v>
      </c>
      <c r="V363" s="212"/>
    </row>
    <row r="364" spans="1:22" ht="25.5" customHeight="1" x14ac:dyDescent="0.15">
      <c r="A364" s="207" t="s">
        <v>1691</v>
      </c>
      <c r="B364" s="208" t="s">
        <v>1692</v>
      </c>
      <c r="C364" s="209" t="s">
        <v>1602</v>
      </c>
      <c r="D364" s="210" t="s">
        <v>23</v>
      </c>
      <c r="E364" s="211" t="s">
        <v>1693</v>
      </c>
      <c r="F364" s="230" t="s">
        <v>4688</v>
      </c>
      <c r="G364" s="194" t="s">
        <v>1694</v>
      </c>
      <c r="H364" s="195">
        <f t="shared" si="5"/>
        <v>3</v>
      </c>
      <c r="I364" s="196">
        <v>45078</v>
      </c>
      <c r="J364" s="197">
        <v>45079</v>
      </c>
      <c r="K364" s="197">
        <v>45082</v>
      </c>
      <c r="L364" s="198" t="s">
        <v>610</v>
      </c>
      <c r="M364" s="199" t="s">
        <v>732</v>
      </c>
      <c r="N364" s="200">
        <v>5</v>
      </c>
      <c r="O364" s="201">
        <v>5</v>
      </c>
      <c r="P364" s="201">
        <v>5</v>
      </c>
      <c r="Q364" s="202">
        <v>15</v>
      </c>
      <c r="R364" s="203">
        <v>400350</v>
      </c>
      <c r="S364" s="203">
        <v>40854</v>
      </c>
      <c r="T364" s="203">
        <v>0</v>
      </c>
      <c r="U364" s="204">
        <v>441204</v>
      </c>
      <c r="V364" s="212"/>
    </row>
    <row r="365" spans="1:22" ht="25.5" customHeight="1" x14ac:dyDescent="0.15">
      <c r="A365" s="207" t="s">
        <v>1695</v>
      </c>
      <c r="B365" s="208" t="s">
        <v>1696</v>
      </c>
      <c r="C365" s="209" t="s">
        <v>1602</v>
      </c>
      <c r="D365" s="210" t="s">
        <v>23</v>
      </c>
      <c r="E365" s="211" t="s">
        <v>1697</v>
      </c>
      <c r="F365" s="230" t="s">
        <v>4689</v>
      </c>
      <c r="G365" s="194" t="s">
        <v>1698</v>
      </c>
      <c r="H365" s="195">
        <f t="shared" si="5"/>
        <v>1</v>
      </c>
      <c r="I365" s="196">
        <v>45255</v>
      </c>
      <c r="J365" s="197"/>
      <c r="K365" s="197"/>
      <c r="L365" s="198" t="s">
        <v>474</v>
      </c>
      <c r="M365" s="199" t="s">
        <v>480</v>
      </c>
      <c r="N365" s="200">
        <v>5</v>
      </c>
      <c r="O365" s="201">
        <v>0</v>
      </c>
      <c r="P365" s="201">
        <v>0</v>
      </c>
      <c r="Q365" s="202">
        <v>5</v>
      </c>
      <c r="R365" s="203">
        <v>133450</v>
      </c>
      <c r="S365" s="203">
        <v>13080</v>
      </c>
      <c r="T365" s="203">
        <v>50000</v>
      </c>
      <c r="U365" s="204">
        <v>196530</v>
      </c>
      <c r="V365" s="212"/>
    </row>
    <row r="366" spans="1:22" ht="25.5" customHeight="1" x14ac:dyDescent="0.15">
      <c r="A366" s="207" t="s">
        <v>1699</v>
      </c>
      <c r="B366" s="208" t="s">
        <v>1700</v>
      </c>
      <c r="C366" s="209" t="s">
        <v>1602</v>
      </c>
      <c r="D366" s="210" t="s">
        <v>23</v>
      </c>
      <c r="E366" s="211" t="s">
        <v>1701</v>
      </c>
      <c r="F366" s="230" t="s">
        <v>4690</v>
      </c>
      <c r="G366" s="194" t="s">
        <v>1702</v>
      </c>
      <c r="H366" s="195">
        <f t="shared" si="5"/>
        <v>2</v>
      </c>
      <c r="I366" s="196">
        <v>45078</v>
      </c>
      <c r="J366" s="197">
        <v>45079</v>
      </c>
      <c r="K366" s="197"/>
      <c r="L366" s="198" t="s">
        <v>257</v>
      </c>
      <c r="M366" s="199" t="s">
        <v>564</v>
      </c>
      <c r="N366" s="200">
        <v>5</v>
      </c>
      <c r="O366" s="201">
        <v>5</v>
      </c>
      <c r="P366" s="201">
        <v>0</v>
      </c>
      <c r="Q366" s="202">
        <v>10</v>
      </c>
      <c r="R366" s="203">
        <v>274390</v>
      </c>
      <c r="S366" s="203">
        <v>64480</v>
      </c>
      <c r="T366" s="203">
        <v>34650</v>
      </c>
      <c r="U366" s="204">
        <v>373520</v>
      </c>
      <c r="V366" s="212"/>
    </row>
    <row r="367" spans="1:22" ht="25.5" customHeight="1" x14ac:dyDescent="0.15">
      <c r="A367" s="207" t="s">
        <v>1703</v>
      </c>
      <c r="B367" s="208" t="s">
        <v>1704</v>
      </c>
      <c r="C367" s="209" t="s">
        <v>1602</v>
      </c>
      <c r="D367" s="210" t="s">
        <v>23</v>
      </c>
      <c r="E367" s="211" t="s">
        <v>1705</v>
      </c>
      <c r="F367" s="230" t="s">
        <v>4691</v>
      </c>
      <c r="G367" s="194" t="s">
        <v>563</v>
      </c>
      <c r="H367" s="195">
        <f t="shared" si="5"/>
        <v>2</v>
      </c>
      <c r="I367" s="196">
        <v>45085</v>
      </c>
      <c r="J367" s="197">
        <v>45086</v>
      </c>
      <c r="K367" s="197"/>
      <c r="L367" s="198" t="s">
        <v>257</v>
      </c>
      <c r="M367" s="199">
        <v>0</v>
      </c>
      <c r="N367" s="200">
        <v>5</v>
      </c>
      <c r="O367" s="201">
        <v>5</v>
      </c>
      <c r="P367" s="201">
        <v>0</v>
      </c>
      <c r="Q367" s="202">
        <v>10</v>
      </c>
      <c r="R367" s="203">
        <v>274390</v>
      </c>
      <c r="S367" s="203">
        <v>60320</v>
      </c>
      <c r="T367" s="203">
        <v>34650</v>
      </c>
      <c r="U367" s="204">
        <v>369360</v>
      </c>
      <c r="V367" s="212"/>
    </row>
    <row r="368" spans="1:22" ht="25.5" customHeight="1" x14ac:dyDescent="0.15">
      <c r="A368" s="207" t="s">
        <v>1706</v>
      </c>
      <c r="B368" s="208" t="s">
        <v>1707</v>
      </c>
      <c r="C368" s="209" t="s">
        <v>1602</v>
      </c>
      <c r="D368" s="210" t="s">
        <v>23</v>
      </c>
      <c r="E368" s="211" t="s">
        <v>1708</v>
      </c>
      <c r="F368" s="230" t="s">
        <v>4692</v>
      </c>
      <c r="G368" s="194" t="s">
        <v>1709</v>
      </c>
      <c r="H368" s="195">
        <f t="shared" si="5"/>
        <v>2</v>
      </c>
      <c r="I368" s="196">
        <v>45110</v>
      </c>
      <c r="J368" s="197">
        <v>45111</v>
      </c>
      <c r="K368" s="197"/>
      <c r="L368" s="198" t="s">
        <v>257</v>
      </c>
      <c r="M368" s="199" t="s">
        <v>521</v>
      </c>
      <c r="N368" s="200">
        <v>5</v>
      </c>
      <c r="O368" s="201">
        <v>5</v>
      </c>
      <c r="P368" s="201">
        <v>0</v>
      </c>
      <c r="Q368" s="202">
        <v>10</v>
      </c>
      <c r="R368" s="203">
        <v>266900</v>
      </c>
      <c r="S368" s="203">
        <v>18080</v>
      </c>
      <c r="T368" s="203">
        <v>16500</v>
      </c>
      <c r="U368" s="204">
        <v>301480</v>
      </c>
      <c r="V368" s="212" t="s">
        <v>573</v>
      </c>
    </row>
    <row r="369" spans="1:22" ht="25.5" customHeight="1" x14ac:dyDescent="0.15">
      <c r="A369" s="207" t="s">
        <v>1710</v>
      </c>
      <c r="B369" s="208" t="s">
        <v>1711</v>
      </c>
      <c r="C369" s="209" t="s">
        <v>1602</v>
      </c>
      <c r="D369" s="210" t="s">
        <v>23</v>
      </c>
      <c r="E369" s="211" t="s">
        <v>1712</v>
      </c>
      <c r="F369" s="230" t="s">
        <v>4693</v>
      </c>
      <c r="G369" s="194" t="s">
        <v>1709</v>
      </c>
      <c r="H369" s="195">
        <f t="shared" si="5"/>
        <v>3</v>
      </c>
      <c r="I369" s="196">
        <v>45117</v>
      </c>
      <c r="J369" s="197">
        <v>45118</v>
      </c>
      <c r="K369" s="197">
        <v>45119</v>
      </c>
      <c r="L369" s="198" t="s">
        <v>257</v>
      </c>
      <c r="M369" s="199" t="s">
        <v>521</v>
      </c>
      <c r="N369" s="200">
        <v>5</v>
      </c>
      <c r="O369" s="201">
        <v>5</v>
      </c>
      <c r="P369" s="201">
        <v>5</v>
      </c>
      <c r="Q369" s="202">
        <v>15</v>
      </c>
      <c r="R369" s="203">
        <v>367750</v>
      </c>
      <c r="S369" s="203">
        <v>26580</v>
      </c>
      <c r="T369" s="203">
        <v>22000</v>
      </c>
      <c r="U369" s="204">
        <v>416330</v>
      </c>
      <c r="V369" s="212" t="s">
        <v>573</v>
      </c>
    </row>
    <row r="370" spans="1:22" ht="25.5" customHeight="1" x14ac:dyDescent="0.15">
      <c r="A370" s="207" t="s">
        <v>1713</v>
      </c>
      <c r="B370" s="208" t="s">
        <v>1714</v>
      </c>
      <c r="C370" s="209" t="s">
        <v>1602</v>
      </c>
      <c r="D370" s="210" t="s">
        <v>23</v>
      </c>
      <c r="E370" s="211" t="s">
        <v>1715</v>
      </c>
      <c r="F370" s="230" t="s">
        <v>4694</v>
      </c>
      <c r="G370" s="194" t="s">
        <v>1716</v>
      </c>
      <c r="H370" s="195">
        <f t="shared" si="5"/>
        <v>1</v>
      </c>
      <c r="I370" s="196">
        <v>45267</v>
      </c>
      <c r="J370" s="197"/>
      <c r="K370" s="197"/>
      <c r="L370" s="198" t="s">
        <v>257</v>
      </c>
      <c r="M370" s="199" t="s">
        <v>521</v>
      </c>
      <c r="N370" s="200">
        <v>5</v>
      </c>
      <c r="O370" s="201">
        <v>0</v>
      </c>
      <c r="P370" s="201">
        <v>0</v>
      </c>
      <c r="Q370" s="202">
        <v>5</v>
      </c>
      <c r="R370" s="203">
        <v>133450</v>
      </c>
      <c r="S370" s="203">
        <v>7920</v>
      </c>
      <c r="T370" s="203">
        <v>8250</v>
      </c>
      <c r="U370" s="204">
        <v>149620</v>
      </c>
      <c r="V370" s="212"/>
    </row>
    <row r="371" spans="1:22" ht="25.5" customHeight="1" x14ac:dyDescent="0.15">
      <c r="A371" s="207" t="s">
        <v>1717</v>
      </c>
      <c r="B371" s="208" t="s">
        <v>1718</v>
      </c>
      <c r="C371" s="209" t="s">
        <v>1602</v>
      </c>
      <c r="D371" s="210" t="s">
        <v>23</v>
      </c>
      <c r="E371" s="211" t="s">
        <v>1719</v>
      </c>
      <c r="F371" s="230" t="s">
        <v>4695</v>
      </c>
      <c r="G371" s="194" t="s">
        <v>1213</v>
      </c>
      <c r="H371" s="195">
        <f t="shared" si="5"/>
        <v>3</v>
      </c>
      <c r="I371" s="196">
        <v>45238</v>
      </c>
      <c r="J371" s="197">
        <v>45239</v>
      </c>
      <c r="K371" s="197">
        <v>45240</v>
      </c>
      <c r="L371" s="198" t="s">
        <v>257</v>
      </c>
      <c r="M371" s="199" t="s">
        <v>521</v>
      </c>
      <c r="N371" s="200">
        <v>5</v>
      </c>
      <c r="O371" s="201">
        <v>5</v>
      </c>
      <c r="P371" s="201">
        <v>5</v>
      </c>
      <c r="Q371" s="202">
        <v>15</v>
      </c>
      <c r="R371" s="203">
        <v>400350</v>
      </c>
      <c r="S371" s="203">
        <v>88972</v>
      </c>
      <c r="T371" s="203">
        <v>50000</v>
      </c>
      <c r="U371" s="204">
        <v>539322</v>
      </c>
      <c r="V371" s="212"/>
    </row>
    <row r="372" spans="1:22" ht="25.5" customHeight="1" x14ac:dyDescent="0.15">
      <c r="A372" s="207" t="s">
        <v>1720</v>
      </c>
      <c r="B372" s="208" t="s">
        <v>1721</v>
      </c>
      <c r="C372" s="209" t="s">
        <v>1602</v>
      </c>
      <c r="D372" s="210" t="s">
        <v>23</v>
      </c>
      <c r="E372" s="211" t="s">
        <v>1722</v>
      </c>
      <c r="F372" s="230" t="s">
        <v>4696</v>
      </c>
      <c r="G372" s="194" t="s">
        <v>1213</v>
      </c>
      <c r="H372" s="195">
        <f t="shared" si="5"/>
        <v>1</v>
      </c>
      <c r="I372" s="196">
        <v>45247</v>
      </c>
      <c r="J372" s="197"/>
      <c r="K372" s="197"/>
      <c r="L372" s="198" t="s">
        <v>257</v>
      </c>
      <c r="M372" s="199" t="s">
        <v>521</v>
      </c>
      <c r="N372" s="200">
        <v>5</v>
      </c>
      <c r="O372" s="201">
        <v>0</v>
      </c>
      <c r="P372" s="201">
        <v>0</v>
      </c>
      <c r="Q372" s="202">
        <v>5</v>
      </c>
      <c r="R372" s="203">
        <v>133450</v>
      </c>
      <c r="S372" s="203">
        <v>125891</v>
      </c>
      <c r="T372" s="203">
        <v>50000</v>
      </c>
      <c r="U372" s="204">
        <v>309341</v>
      </c>
      <c r="V372" s="212"/>
    </row>
    <row r="373" spans="1:22" ht="25.5" customHeight="1" x14ac:dyDescent="0.15">
      <c r="A373" s="207" t="s">
        <v>1723</v>
      </c>
      <c r="B373" s="208" t="s">
        <v>1724</v>
      </c>
      <c r="C373" s="209" t="s">
        <v>1602</v>
      </c>
      <c r="D373" s="210" t="s">
        <v>23</v>
      </c>
      <c r="E373" s="211" t="s">
        <v>1725</v>
      </c>
      <c r="F373" s="230" t="s">
        <v>4697</v>
      </c>
      <c r="G373" s="194" t="s">
        <v>1213</v>
      </c>
      <c r="H373" s="195">
        <f t="shared" si="5"/>
        <v>2</v>
      </c>
      <c r="I373" s="196">
        <v>45267</v>
      </c>
      <c r="J373" s="197">
        <v>45268</v>
      </c>
      <c r="K373" s="197"/>
      <c r="L373" s="198" t="s">
        <v>257</v>
      </c>
      <c r="M373" s="199" t="s">
        <v>521</v>
      </c>
      <c r="N373" s="200">
        <v>5</v>
      </c>
      <c r="O373" s="201">
        <v>5</v>
      </c>
      <c r="P373" s="201">
        <v>0</v>
      </c>
      <c r="Q373" s="202">
        <v>10</v>
      </c>
      <c r="R373" s="203">
        <v>266900</v>
      </c>
      <c r="S373" s="203">
        <v>80038</v>
      </c>
      <c r="T373" s="203">
        <v>50000</v>
      </c>
      <c r="U373" s="204">
        <v>396938</v>
      </c>
      <c r="V373" s="212"/>
    </row>
    <row r="374" spans="1:22" ht="25.5" customHeight="1" x14ac:dyDescent="0.15">
      <c r="A374" s="207" t="s">
        <v>1726</v>
      </c>
      <c r="B374" s="208" t="s">
        <v>1727</v>
      </c>
      <c r="C374" s="209" t="s">
        <v>1728</v>
      </c>
      <c r="D374" s="210" t="s">
        <v>24</v>
      </c>
      <c r="E374" s="211" t="s">
        <v>1729</v>
      </c>
      <c r="F374" s="230" t="s">
        <v>4698</v>
      </c>
      <c r="G374" s="194" t="s">
        <v>1730</v>
      </c>
      <c r="H374" s="195">
        <f t="shared" si="5"/>
        <v>3</v>
      </c>
      <c r="I374" s="196">
        <v>45092</v>
      </c>
      <c r="J374" s="197">
        <v>45099</v>
      </c>
      <c r="K374" s="197">
        <v>45106</v>
      </c>
      <c r="L374" s="198" t="s">
        <v>610</v>
      </c>
      <c r="M374" s="199" t="s">
        <v>732</v>
      </c>
      <c r="N374" s="200">
        <v>5</v>
      </c>
      <c r="O374" s="201">
        <v>5</v>
      </c>
      <c r="P374" s="201">
        <v>5</v>
      </c>
      <c r="Q374" s="202">
        <v>15</v>
      </c>
      <c r="R374" s="203">
        <v>400350</v>
      </c>
      <c r="S374" s="203">
        <v>22620</v>
      </c>
      <c r="T374" s="203">
        <v>0</v>
      </c>
      <c r="U374" s="204">
        <v>422970</v>
      </c>
      <c r="V374" s="212"/>
    </row>
    <row r="375" spans="1:22" ht="25.5" customHeight="1" x14ac:dyDescent="0.15">
      <c r="A375" s="207" t="s">
        <v>1731</v>
      </c>
      <c r="B375" s="208" t="s">
        <v>1732</v>
      </c>
      <c r="C375" s="209" t="s">
        <v>1728</v>
      </c>
      <c r="D375" s="210" t="s">
        <v>24</v>
      </c>
      <c r="E375" s="211" t="s">
        <v>1733</v>
      </c>
      <c r="F375" s="230" t="s">
        <v>4699</v>
      </c>
      <c r="G375" s="194" t="s">
        <v>1730</v>
      </c>
      <c r="H375" s="195">
        <f t="shared" si="5"/>
        <v>3</v>
      </c>
      <c r="I375" s="196">
        <v>45175</v>
      </c>
      <c r="J375" s="197">
        <v>45176</v>
      </c>
      <c r="K375" s="197">
        <v>45177</v>
      </c>
      <c r="L375" s="198" t="s">
        <v>610</v>
      </c>
      <c r="M375" s="199" t="s">
        <v>732</v>
      </c>
      <c r="N375" s="200">
        <v>5</v>
      </c>
      <c r="O375" s="201">
        <v>5</v>
      </c>
      <c r="P375" s="201">
        <v>5</v>
      </c>
      <c r="Q375" s="202">
        <v>15</v>
      </c>
      <c r="R375" s="203">
        <v>400350</v>
      </c>
      <c r="S375" s="203">
        <v>17880</v>
      </c>
      <c r="T375" s="203">
        <v>0</v>
      </c>
      <c r="U375" s="204">
        <v>418230</v>
      </c>
      <c r="V375" s="212"/>
    </row>
    <row r="376" spans="1:22" ht="25.5" customHeight="1" x14ac:dyDescent="0.15">
      <c r="A376" s="207" t="s">
        <v>1734</v>
      </c>
      <c r="B376" s="208" t="s">
        <v>1735</v>
      </c>
      <c r="C376" s="209" t="s">
        <v>1728</v>
      </c>
      <c r="D376" s="210" t="s">
        <v>24</v>
      </c>
      <c r="E376" s="211" t="s">
        <v>1736</v>
      </c>
      <c r="F376" s="230" t="s">
        <v>4700</v>
      </c>
      <c r="G376" s="194" t="s">
        <v>1730</v>
      </c>
      <c r="H376" s="195">
        <f t="shared" si="5"/>
        <v>3</v>
      </c>
      <c r="I376" s="196">
        <v>45188</v>
      </c>
      <c r="J376" s="197">
        <v>45189</v>
      </c>
      <c r="K376" s="197">
        <v>45190</v>
      </c>
      <c r="L376" s="198" t="s">
        <v>610</v>
      </c>
      <c r="M376" s="199" t="s">
        <v>732</v>
      </c>
      <c r="N376" s="200">
        <v>5</v>
      </c>
      <c r="O376" s="201">
        <v>5</v>
      </c>
      <c r="P376" s="201">
        <v>5</v>
      </c>
      <c r="Q376" s="202">
        <v>15</v>
      </c>
      <c r="R376" s="203">
        <v>400350</v>
      </c>
      <c r="S376" s="203">
        <v>17400</v>
      </c>
      <c r="T376" s="203">
        <v>0</v>
      </c>
      <c r="U376" s="204">
        <v>417750</v>
      </c>
      <c r="V376" s="212"/>
    </row>
    <row r="377" spans="1:22" ht="25.5" customHeight="1" x14ac:dyDescent="0.15">
      <c r="A377" s="207" t="s">
        <v>1737</v>
      </c>
      <c r="B377" s="208" t="s">
        <v>1738</v>
      </c>
      <c r="C377" s="209" t="s">
        <v>1728</v>
      </c>
      <c r="D377" s="210" t="s">
        <v>24</v>
      </c>
      <c r="E377" s="211" t="s">
        <v>1739</v>
      </c>
      <c r="F377" s="230" t="s">
        <v>4701</v>
      </c>
      <c r="G377" s="194" t="s">
        <v>1730</v>
      </c>
      <c r="H377" s="195">
        <f t="shared" si="5"/>
        <v>3</v>
      </c>
      <c r="I377" s="196">
        <v>45265</v>
      </c>
      <c r="J377" s="197">
        <v>45267</v>
      </c>
      <c r="K377" s="197">
        <v>45272</v>
      </c>
      <c r="L377" s="198" t="s">
        <v>610</v>
      </c>
      <c r="M377" s="199" t="s">
        <v>732</v>
      </c>
      <c r="N377" s="200">
        <v>5</v>
      </c>
      <c r="O377" s="201">
        <v>5</v>
      </c>
      <c r="P377" s="201">
        <v>5</v>
      </c>
      <c r="Q377" s="202">
        <v>15</v>
      </c>
      <c r="R377" s="203">
        <v>400350</v>
      </c>
      <c r="S377" s="203">
        <v>15660</v>
      </c>
      <c r="T377" s="203">
        <v>0</v>
      </c>
      <c r="U377" s="204">
        <v>416010</v>
      </c>
      <c r="V377" s="212"/>
    </row>
    <row r="378" spans="1:22" ht="25.5" customHeight="1" x14ac:dyDescent="0.15">
      <c r="A378" s="207" t="s">
        <v>1740</v>
      </c>
      <c r="B378" s="208" t="s">
        <v>1741</v>
      </c>
      <c r="C378" s="209" t="s">
        <v>1728</v>
      </c>
      <c r="D378" s="210" t="s">
        <v>24</v>
      </c>
      <c r="E378" s="211" t="s">
        <v>1742</v>
      </c>
      <c r="F378" s="230" t="s">
        <v>4702</v>
      </c>
      <c r="G378" s="194" t="s">
        <v>1743</v>
      </c>
      <c r="H378" s="195">
        <f t="shared" si="5"/>
        <v>1</v>
      </c>
      <c r="I378" s="196">
        <v>45115</v>
      </c>
      <c r="J378" s="197"/>
      <c r="K378" s="197"/>
      <c r="L378" s="198" t="s">
        <v>257</v>
      </c>
      <c r="M378" s="199" t="s">
        <v>521</v>
      </c>
      <c r="N378" s="200">
        <v>5</v>
      </c>
      <c r="O378" s="201">
        <v>0</v>
      </c>
      <c r="P378" s="201">
        <v>0</v>
      </c>
      <c r="Q378" s="202">
        <v>5</v>
      </c>
      <c r="R378" s="203">
        <v>133450</v>
      </c>
      <c r="S378" s="203">
        <v>14980</v>
      </c>
      <c r="T378" s="203">
        <v>0</v>
      </c>
      <c r="U378" s="204">
        <v>148430</v>
      </c>
      <c r="V378" s="212"/>
    </row>
    <row r="379" spans="1:22" ht="25.5" customHeight="1" x14ac:dyDescent="0.15">
      <c r="A379" s="207" t="s">
        <v>1744</v>
      </c>
      <c r="B379" s="208" t="s">
        <v>1745</v>
      </c>
      <c r="C379" s="209" t="s">
        <v>1728</v>
      </c>
      <c r="D379" s="210" t="s">
        <v>24</v>
      </c>
      <c r="E379" s="211" t="s">
        <v>1746</v>
      </c>
      <c r="F379" s="230" t="s">
        <v>4703</v>
      </c>
      <c r="G379" s="194" t="s">
        <v>1743</v>
      </c>
      <c r="H379" s="195">
        <f t="shared" si="5"/>
        <v>1</v>
      </c>
      <c r="I379" s="196">
        <v>45203</v>
      </c>
      <c r="J379" s="197"/>
      <c r="K379" s="197"/>
      <c r="L379" s="198" t="s">
        <v>257</v>
      </c>
      <c r="M379" s="199" t="s">
        <v>521</v>
      </c>
      <c r="N379" s="200">
        <v>5</v>
      </c>
      <c r="O379" s="201">
        <v>0</v>
      </c>
      <c r="P379" s="201">
        <v>0</v>
      </c>
      <c r="Q379" s="202">
        <v>5</v>
      </c>
      <c r="R379" s="203">
        <v>133450</v>
      </c>
      <c r="S379" s="203">
        <v>6920</v>
      </c>
      <c r="T379" s="203">
        <v>0</v>
      </c>
      <c r="U379" s="204">
        <v>140370</v>
      </c>
      <c r="V379" s="212"/>
    </row>
    <row r="380" spans="1:22" ht="25.5" customHeight="1" x14ac:dyDescent="0.15">
      <c r="A380" s="207" t="s">
        <v>1747</v>
      </c>
      <c r="B380" s="208" t="s">
        <v>1748</v>
      </c>
      <c r="C380" s="209" t="s">
        <v>1728</v>
      </c>
      <c r="D380" s="210" t="s">
        <v>24</v>
      </c>
      <c r="E380" s="211" t="s">
        <v>1749</v>
      </c>
      <c r="F380" s="230" t="s">
        <v>4704</v>
      </c>
      <c r="G380" s="194" t="s">
        <v>712</v>
      </c>
      <c r="H380" s="195">
        <f t="shared" si="5"/>
        <v>2</v>
      </c>
      <c r="I380" s="196">
        <v>45103</v>
      </c>
      <c r="J380" s="197">
        <v>45204</v>
      </c>
      <c r="K380" s="197"/>
      <c r="L380" s="198" t="s">
        <v>257</v>
      </c>
      <c r="M380" s="199" t="s">
        <v>431</v>
      </c>
      <c r="N380" s="200">
        <v>5</v>
      </c>
      <c r="O380" s="201">
        <v>5</v>
      </c>
      <c r="P380" s="201">
        <v>0</v>
      </c>
      <c r="Q380" s="202">
        <v>10</v>
      </c>
      <c r="R380" s="203">
        <v>234200</v>
      </c>
      <c r="S380" s="203">
        <v>54225</v>
      </c>
      <c r="T380" s="203">
        <v>33000</v>
      </c>
      <c r="U380" s="204">
        <v>321425</v>
      </c>
      <c r="V380" s="212"/>
    </row>
    <row r="381" spans="1:22" ht="25.5" customHeight="1" x14ac:dyDescent="0.15">
      <c r="A381" s="207" t="s">
        <v>1750</v>
      </c>
      <c r="B381" s="208" t="s">
        <v>1751</v>
      </c>
      <c r="C381" s="209" t="s">
        <v>1728</v>
      </c>
      <c r="D381" s="210" t="s">
        <v>24</v>
      </c>
      <c r="E381" s="211" t="s">
        <v>1752</v>
      </c>
      <c r="F381" s="230" t="s">
        <v>4705</v>
      </c>
      <c r="G381" s="194" t="s">
        <v>1428</v>
      </c>
      <c r="H381" s="195">
        <f t="shared" si="5"/>
        <v>2</v>
      </c>
      <c r="I381" s="196">
        <v>45170</v>
      </c>
      <c r="J381" s="197">
        <v>45174</v>
      </c>
      <c r="K381" s="197"/>
      <c r="L381" s="198" t="s">
        <v>257</v>
      </c>
      <c r="M381" s="199" t="s">
        <v>431</v>
      </c>
      <c r="N381" s="200">
        <v>5</v>
      </c>
      <c r="O381" s="201">
        <v>5</v>
      </c>
      <c r="P381" s="201">
        <v>0</v>
      </c>
      <c r="Q381" s="202">
        <v>10</v>
      </c>
      <c r="R381" s="203">
        <v>234200</v>
      </c>
      <c r="S381" s="203">
        <v>28247</v>
      </c>
      <c r="T381" s="203">
        <v>33000</v>
      </c>
      <c r="U381" s="204">
        <v>295447</v>
      </c>
      <c r="V381" s="212"/>
    </row>
    <row r="382" spans="1:22" ht="25.5" customHeight="1" x14ac:dyDescent="0.15">
      <c r="A382" s="207" t="s">
        <v>1753</v>
      </c>
      <c r="B382" s="208" t="s">
        <v>1754</v>
      </c>
      <c r="C382" s="209" t="s">
        <v>1728</v>
      </c>
      <c r="D382" s="210" t="s">
        <v>24</v>
      </c>
      <c r="E382" s="211" t="s">
        <v>1755</v>
      </c>
      <c r="F382" s="230" t="s">
        <v>4706</v>
      </c>
      <c r="G382" s="194" t="s">
        <v>1428</v>
      </c>
      <c r="H382" s="195">
        <f t="shared" si="5"/>
        <v>3</v>
      </c>
      <c r="I382" s="196">
        <v>45112</v>
      </c>
      <c r="J382" s="197">
        <v>45119</v>
      </c>
      <c r="K382" s="197">
        <v>45126</v>
      </c>
      <c r="L382" s="198" t="s">
        <v>257</v>
      </c>
      <c r="M382" s="199" t="s">
        <v>431</v>
      </c>
      <c r="N382" s="200">
        <v>5</v>
      </c>
      <c r="O382" s="201">
        <v>5</v>
      </c>
      <c r="P382" s="201">
        <v>5</v>
      </c>
      <c r="Q382" s="202">
        <v>15</v>
      </c>
      <c r="R382" s="203">
        <v>351300</v>
      </c>
      <c r="S382" s="203">
        <v>53360</v>
      </c>
      <c r="T382" s="203">
        <v>33000</v>
      </c>
      <c r="U382" s="204">
        <v>437660</v>
      </c>
      <c r="V382" s="212"/>
    </row>
    <row r="383" spans="1:22" ht="25.5" customHeight="1" x14ac:dyDescent="0.15">
      <c r="A383" s="207" t="s">
        <v>1756</v>
      </c>
      <c r="B383" s="208" t="s">
        <v>1757</v>
      </c>
      <c r="C383" s="209" t="s">
        <v>1728</v>
      </c>
      <c r="D383" s="210" t="s">
        <v>24</v>
      </c>
      <c r="E383" s="211" t="s">
        <v>1758</v>
      </c>
      <c r="F383" s="230" t="s">
        <v>4707</v>
      </c>
      <c r="G383" s="194" t="s">
        <v>1428</v>
      </c>
      <c r="H383" s="195">
        <f t="shared" si="5"/>
        <v>3</v>
      </c>
      <c r="I383" s="196">
        <v>45115</v>
      </c>
      <c r="J383" s="197">
        <v>45269</v>
      </c>
      <c r="K383" s="197">
        <v>45304</v>
      </c>
      <c r="L383" s="198" t="s">
        <v>257</v>
      </c>
      <c r="M383" s="199" t="s">
        <v>431</v>
      </c>
      <c r="N383" s="200">
        <v>5</v>
      </c>
      <c r="O383" s="201">
        <v>5</v>
      </c>
      <c r="P383" s="201">
        <v>5</v>
      </c>
      <c r="Q383" s="202">
        <v>15</v>
      </c>
      <c r="R383" s="203">
        <v>188400</v>
      </c>
      <c r="S383" s="203">
        <v>36834</v>
      </c>
      <c r="T383" s="203">
        <v>33000</v>
      </c>
      <c r="U383" s="204">
        <v>258234</v>
      </c>
      <c r="V383" s="212"/>
    </row>
    <row r="384" spans="1:22" ht="25.5" customHeight="1" x14ac:dyDescent="0.15">
      <c r="A384" s="207" t="s">
        <v>1759</v>
      </c>
      <c r="B384" s="208" t="s">
        <v>1760</v>
      </c>
      <c r="C384" s="209" t="s">
        <v>1728</v>
      </c>
      <c r="D384" s="210" t="s">
        <v>24</v>
      </c>
      <c r="E384" s="211" t="s">
        <v>1761</v>
      </c>
      <c r="F384" s="230" t="s">
        <v>4708</v>
      </c>
      <c r="G384" s="194" t="s">
        <v>1428</v>
      </c>
      <c r="H384" s="195">
        <f t="shared" si="5"/>
        <v>1</v>
      </c>
      <c r="I384" s="196">
        <v>45177</v>
      </c>
      <c r="J384" s="197"/>
      <c r="K384" s="197"/>
      <c r="L384" s="198" t="s">
        <v>257</v>
      </c>
      <c r="M384" s="199" t="s">
        <v>431</v>
      </c>
      <c r="N384" s="200">
        <v>5</v>
      </c>
      <c r="O384" s="201">
        <v>0</v>
      </c>
      <c r="P384" s="201">
        <v>0</v>
      </c>
      <c r="Q384" s="202">
        <v>5</v>
      </c>
      <c r="R384" s="203">
        <v>62800</v>
      </c>
      <c r="S384" s="203">
        <v>13272</v>
      </c>
      <c r="T384" s="203">
        <v>33000</v>
      </c>
      <c r="U384" s="204">
        <v>109072</v>
      </c>
      <c r="V384" s="212"/>
    </row>
    <row r="385" spans="1:22" ht="25.5" customHeight="1" x14ac:dyDescent="0.15">
      <c r="A385" s="207" t="s">
        <v>1762</v>
      </c>
      <c r="B385" s="208" t="s">
        <v>1763</v>
      </c>
      <c r="C385" s="209" t="s">
        <v>1728</v>
      </c>
      <c r="D385" s="210" t="s">
        <v>24</v>
      </c>
      <c r="E385" s="211" t="s">
        <v>1764</v>
      </c>
      <c r="F385" s="230" t="s">
        <v>4709</v>
      </c>
      <c r="G385" s="194" t="s">
        <v>1428</v>
      </c>
      <c r="H385" s="195">
        <f t="shared" si="5"/>
        <v>3</v>
      </c>
      <c r="I385" s="196">
        <v>45191</v>
      </c>
      <c r="J385" s="197">
        <v>45194</v>
      </c>
      <c r="K385" s="197">
        <v>45195</v>
      </c>
      <c r="L385" s="198" t="s">
        <v>257</v>
      </c>
      <c r="M385" s="199" t="s">
        <v>431</v>
      </c>
      <c r="N385" s="200">
        <v>5</v>
      </c>
      <c r="O385" s="201">
        <v>5</v>
      </c>
      <c r="P385" s="201">
        <v>5</v>
      </c>
      <c r="Q385" s="202">
        <v>15</v>
      </c>
      <c r="R385" s="203">
        <v>269850</v>
      </c>
      <c r="S385" s="203">
        <v>39084</v>
      </c>
      <c r="T385" s="203">
        <v>33000</v>
      </c>
      <c r="U385" s="204">
        <v>341934</v>
      </c>
      <c r="V385" s="212"/>
    </row>
    <row r="386" spans="1:22" ht="25.5" customHeight="1" x14ac:dyDescent="0.15">
      <c r="A386" s="207" t="s">
        <v>1765</v>
      </c>
      <c r="B386" s="208" t="s">
        <v>1766</v>
      </c>
      <c r="C386" s="209" t="s">
        <v>1728</v>
      </c>
      <c r="D386" s="210" t="s">
        <v>24</v>
      </c>
      <c r="E386" s="211" t="s">
        <v>1767</v>
      </c>
      <c r="F386" s="230" t="s">
        <v>4710</v>
      </c>
      <c r="G386" s="194" t="s">
        <v>1428</v>
      </c>
      <c r="H386" s="195">
        <f t="shared" si="5"/>
        <v>1</v>
      </c>
      <c r="I386" s="196">
        <v>45198</v>
      </c>
      <c r="J386" s="197"/>
      <c r="K386" s="197"/>
      <c r="L386" s="198" t="s">
        <v>257</v>
      </c>
      <c r="M386" s="199" t="s">
        <v>431</v>
      </c>
      <c r="N386" s="200">
        <v>5</v>
      </c>
      <c r="O386" s="201">
        <v>0</v>
      </c>
      <c r="P386" s="201">
        <v>0</v>
      </c>
      <c r="Q386" s="202">
        <v>5</v>
      </c>
      <c r="R386" s="203">
        <v>117100</v>
      </c>
      <c r="S386" s="203">
        <v>15014</v>
      </c>
      <c r="T386" s="203">
        <v>33000</v>
      </c>
      <c r="U386" s="204">
        <v>165114</v>
      </c>
      <c r="V386" s="212"/>
    </row>
    <row r="387" spans="1:22" ht="25.5" customHeight="1" x14ac:dyDescent="0.15">
      <c r="A387" s="207" t="s">
        <v>1768</v>
      </c>
      <c r="B387" s="208" t="s">
        <v>1769</v>
      </c>
      <c r="C387" s="209" t="s">
        <v>1728</v>
      </c>
      <c r="D387" s="210" t="s">
        <v>24</v>
      </c>
      <c r="E387" s="211" t="s">
        <v>1770</v>
      </c>
      <c r="F387" s="230" t="s">
        <v>4711</v>
      </c>
      <c r="G387" s="194" t="s">
        <v>1428</v>
      </c>
      <c r="H387" s="195">
        <f t="shared" si="5"/>
        <v>3</v>
      </c>
      <c r="I387" s="196">
        <v>45240</v>
      </c>
      <c r="J387" s="197">
        <v>45247</v>
      </c>
      <c r="K387" s="197">
        <v>45254</v>
      </c>
      <c r="L387" s="198" t="s">
        <v>257</v>
      </c>
      <c r="M387" s="199" t="s">
        <v>431</v>
      </c>
      <c r="N387" s="200">
        <v>5</v>
      </c>
      <c r="O387" s="201">
        <v>5</v>
      </c>
      <c r="P387" s="201">
        <v>5</v>
      </c>
      <c r="Q387" s="202">
        <v>15</v>
      </c>
      <c r="R387" s="203">
        <v>269850</v>
      </c>
      <c r="S387" s="203">
        <v>49353</v>
      </c>
      <c r="T387" s="203">
        <v>33000</v>
      </c>
      <c r="U387" s="204">
        <v>352203</v>
      </c>
      <c r="V387" s="212"/>
    </row>
    <row r="388" spans="1:22" ht="25.5" customHeight="1" x14ac:dyDescent="0.15">
      <c r="A388" s="207" t="s">
        <v>1771</v>
      </c>
      <c r="B388" s="208" t="s">
        <v>1772</v>
      </c>
      <c r="C388" s="209" t="s">
        <v>1728</v>
      </c>
      <c r="D388" s="210" t="s">
        <v>24</v>
      </c>
      <c r="E388" s="211" t="s">
        <v>1773</v>
      </c>
      <c r="F388" s="230" t="s">
        <v>4712</v>
      </c>
      <c r="G388" s="194" t="s">
        <v>1428</v>
      </c>
      <c r="H388" s="195">
        <f t="shared" si="5"/>
        <v>3</v>
      </c>
      <c r="I388" s="196">
        <v>45261</v>
      </c>
      <c r="J388" s="197">
        <v>45265</v>
      </c>
      <c r="K388" s="197">
        <v>45267</v>
      </c>
      <c r="L388" s="198" t="s">
        <v>257</v>
      </c>
      <c r="M388" s="199" t="s">
        <v>431</v>
      </c>
      <c r="N388" s="200">
        <v>5</v>
      </c>
      <c r="O388" s="201">
        <v>5</v>
      </c>
      <c r="P388" s="201">
        <v>5</v>
      </c>
      <c r="Q388" s="202">
        <v>15</v>
      </c>
      <c r="R388" s="203">
        <v>351300</v>
      </c>
      <c r="S388" s="203">
        <v>68460</v>
      </c>
      <c r="T388" s="203">
        <v>33000</v>
      </c>
      <c r="U388" s="204">
        <v>452760</v>
      </c>
      <c r="V388" s="212"/>
    </row>
    <row r="389" spans="1:22" ht="25.5" customHeight="1" x14ac:dyDescent="0.15">
      <c r="A389" s="207" t="s">
        <v>1774</v>
      </c>
      <c r="B389" s="208" t="s">
        <v>1775</v>
      </c>
      <c r="C389" s="209" t="s">
        <v>1728</v>
      </c>
      <c r="D389" s="210" t="s">
        <v>24</v>
      </c>
      <c r="E389" s="211" t="s">
        <v>1776</v>
      </c>
      <c r="F389" s="230" t="s">
        <v>4713</v>
      </c>
      <c r="G389" s="194" t="s">
        <v>1428</v>
      </c>
      <c r="H389" s="195">
        <f t="shared" ref="H389:H452" si="6">COUNTA(I389:K389)</f>
        <v>3</v>
      </c>
      <c r="I389" s="196">
        <v>45268</v>
      </c>
      <c r="J389" s="197">
        <v>45273</v>
      </c>
      <c r="K389" s="197">
        <v>45275</v>
      </c>
      <c r="L389" s="198" t="s">
        <v>257</v>
      </c>
      <c r="M389" s="199" t="s">
        <v>431</v>
      </c>
      <c r="N389" s="200">
        <v>5</v>
      </c>
      <c r="O389" s="201">
        <v>5</v>
      </c>
      <c r="P389" s="201">
        <v>5</v>
      </c>
      <c r="Q389" s="202">
        <v>15</v>
      </c>
      <c r="R389" s="203">
        <v>269850</v>
      </c>
      <c r="S389" s="203">
        <v>65590</v>
      </c>
      <c r="T389" s="203">
        <v>33000</v>
      </c>
      <c r="U389" s="204">
        <v>368440</v>
      </c>
      <c r="V389" s="212"/>
    </row>
    <row r="390" spans="1:22" ht="25.5" customHeight="1" x14ac:dyDescent="0.15">
      <c r="A390" s="207" t="s">
        <v>1777</v>
      </c>
      <c r="B390" s="208" t="s">
        <v>1778</v>
      </c>
      <c r="C390" s="209" t="s">
        <v>1728</v>
      </c>
      <c r="D390" s="210" t="s">
        <v>24</v>
      </c>
      <c r="E390" s="211" t="s">
        <v>1779</v>
      </c>
      <c r="F390" s="230" t="s">
        <v>4714</v>
      </c>
      <c r="G390" s="194" t="s">
        <v>1428</v>
      </c>
      <c r="H390" s="195">
        <f t="shared" si="6"/>
        <v>1</v>
      </c>
      <c r="I390" s="196">
        <v>45282</v>
      </c>
      <c r="J390" s="197"/>
      <c r="K390" s="197"/>
      <c r="L390" s="198" t="s">
        <v>257</v>
      </c>
      <c r="M390" s="199" t="s">
        <v>431</v>
      </c>
      <c r="N390" s="200">
        <v>5</v>
      </c>
      <c r="O390" s="201">
        <v>0</v>
      </c>
      <c r="P390" s="201">
        <v>0</v>
      </c>
      <c r="Q390" s="202">
        <v>5</v>
      </c>
      <c r="R390" s="203">
        <v>117100</v>
      </c>
      <c r="S390" s="203">
        <v>13882</v>
      </c>
      <c r="T390" s="203">
        <v>33000</v>
      </c>
      <c r="U390" s="204">
        <v>163982</v>
      </c>
      <c r="V390" s="212"/>
    </row>
    <row r="391" spans="1:22" ht="25.5" customHeight="1" x14ac:dyDescent="0.15">
      <c r="A391" s="207" t="s">
        <v>1780</v>
      </c>
      <c r="B391" s="208" t="s">
        <v>1781</v>
      </c>
      <c r="C391" s="209" t="s">
        <v>1728</v>
      </c>
      <c r="D391" s="210" t="s">
        <v>24</v>
      </c>
      <c r="E391" s="211" t="s">
        <v>1782</v>
      </c>
      <c r="F391" s="230" t="s">
        <v>4715</v>
      </c>
      <c r="G391" s="194" t="s">
        <v>1428</v>
      </c>
      <c r="H391" s="195">
        <f t="shared" si="6"/>
        <v>2</v>
      </c>
      <c r="I391" s="196">
        <v>45306</v>
      </c>
      <c r="J391" s="197">
        <v>45309</v>
      </c>
      <c r="K391" s="197"/>
      <c r="L391" s="198" t="s">
        <v>257</v>
      </c>
      <c r="M391" s="199" t="s">
        <v>437</v>
      </c>
      <c r="N391" s="200">
        <v>5</v>
      </c>
      <c r="O391" s="201">
        <v>5</v>
      </c>
      <c r="P391" s="201">
        <v>0</v>
      </c>
      <c r="Q391" s="202">
        <v>10</v>
      </c>
      <c r="R391" s="203">
        <v>234200</v>
      </c>
      <c r="S391" s="203">
        <v>25332</v>
      </c>
      <c r="T391" s="203">
        <v>33000</v>
      </c>
      <c r="U391" s="204">
        <v>292532</v>
      </c>
      <c r="V391" s="212"/>
    </row>
    <row r="392" spans="1:22" ht="25.5" customHeight="1" x14ac:dyDescent="0.15">
      <c r="A392" s="207" t="s">
        <v>1783</v>
      </c>
      <c r="B392" s="208" t="s">
        <v>1784</v>
      </c>
      <c r="C392" s="209" t="s">
        <v>1728</v>
      </c>
      <c r="D392" s="210" t="s">
        <v>24</v>
      </c>
      <c r="E392" s="211" t="s">
        <v>1785</v>
      </c>
      <c r="F392" s="230" t="s">
        <v>4716</v>
      </c>
      <c r="G392" s="194" t="s">
        <v>1786</v>
      </c>
      <c r="H392" s="195">
        <f t="shared" si="6"/>
        <v>1</v>
      </c>
      <c r="I392" s="196">
        <v>45265</v>
      </c>
      <c r="J392" s="197"/>
      <c r="K392" s="197"/>
      <c r="L392" s="198" t="s">
        <v>257</v>
      </c>
      <c r="M392" s="199" t="s">
        <v>521</v>
      </c>
      <c r="N392" s="200">
        <v>5</v>
      </c>
      <c r="O392" s="201">
        <v>0</v>
      </c>
      <c r="P392" s="201">
        <v>0</v>
      </c>
      <c r="Q392" s="202">
        <v>5</v>
      </c>
      <c r="R392" s="203">
        <v>100850</v>
      </c>
      <c r="S392" s="203">
        <v>42740</v>
      </c>
      <c r="T392" s="203">
        <v>50000</v>
      </c>
      <c r="U392" s="204">
        <v>193590</v>
      </c>
      <c r="V392" s="212"/>
    </row>
    <row r="393" spans="1:22" ht="25.5" customHeight="1" x14ac:dyDescent="0.15">
      <c r="A393" s="207" t="s">
        <v>1787</v>
      </c>
      <c r="B393" s="208" t="s">
        <v>1788</v>
      </c>
      <c r="C393" s="209" t="s">
        <v>1728</v>
      </c>
      <c r="D393" s="210" t="s">
        <v>24</v>
      </c>
      <c r="E393" s="211" t="s">
        <v>1789</v>
      </c>
      <c r="F393" s="230" t="s">
        <v>4717</v>
      </c>
      <c r="G393" s="194" t="s">
        <v>1786</v>
      </c>
      <c r="H393" s="195">
        <f t="shared" si="6"/>
        <v>1</v>
      </c>
      <c r="I393" s="196">
        <v>45276</v>
      </c>
      <c r="J393" s="197"/>
      <c r="K393" s="197"/>
      <c r="L393" s="198" t="s">
        <v>257</v>
      </c>
      <c r="M393" s="199" t="s">
        <v>431</v>
      </c>
      <c r="N393" s="200">
        <v>5</v>
      </c>
      <c r="O393" s="201">
        <v>0</v>
      </c>
      <c r="P393" s="201">
        <v>0</v>
      </c>
      <c r="Q393" s="202">
        <v>5</v>
      </c>
      <c r="R393" s="203">
        <v>100850</v>
      </c>
      <c r="S393" s="203">
        <v>49860</v>
      </c>
      <c r="T393" s="203">
        <v>50000</v>
      </c>
      <c r="U393" s="204">
        <v>200710</v>
      </c>
      <c r="V393" s="212"/>
    </row>
    <row r="394" spans="1:22" ht="25.5" customHeight="1" x14ac:dyDescent="0.15">
      <c r="A394" s="207" t="s">
        <v>1790</v>
      </c>
      <c r="B394" s="208" t="s">
        <v>1791</v>
      </c>
      <c r="C394" s="209" t="s">
        <v>1728</v>
      </c>
      <c r="D394" s="210" t="s">
        <v>24</v>
      </c>
      <c r="E394" s="211" t="s">
        <v>1792</v>
      </c>
      <c r="F394" s="230" t="s">
        <v>4718</v>
      </c>
      <c r="G394" s="194" t="s">
        <v>1793</v>
      </c>
      <c r="H394" s="195">
        <f t="shared" si="6"/>
        <v>3</v>
      </c>
      <c r="I394" s="196">
        <v>45173</v>
      </c>
      <c r="J394" s="197">
        <v>45184</v>
      </c>
      <c r="K394" s="197">
        <v>45194</v>
      </c>
      <c r="L394" s="198" t="s">
        <v>610</v>
      </c>
      <c r="M394" s="199" t="s">
        <v>732</v>
      </c>
      <c r="N394" s="200">
        <v>5</v>
      </c>
      <c r="O394" s="201">
        <v>5</v>
      </c>
      <c r="P394" s="201">
        <v>5</v>
      </c>
      <c r="Q394" s="202">
        <v>15</v>
      </c>
      <c r="R394" s="203">
        <v>400350</v>
      </c>
      <c r="S394" s="203">
        <v>14460</v>
      </c>
      <c r="T394" s="203">
        <v>0</v>
      </c>
      <c r="U394" s="204">
        <v>414810</v>
      </c>
      <c r="V394" s="212"/>
    </row>
    <row r="395" spans="1:22" ht="25.5" customHeight="1" x14ac:dyDescent="0.15">
      <c r="A395" s="207" t="s">
        <v>1794</v>
      </c>
      <c r="B395" s="208" t="s">
        <v>1795</v>
      </c>
      <c r="C395" s="209" t="s">
        <v>1728</v>
      </c>
      <c r="D395" s="210" t="s">
        <v>24</v>
      </c>
      <c r="E395" s="211" t="s">
        <v>1796</v>
      </c>
      <c r="F395" s="230" t="s">
        <v>4719</v>
      </c>
      <c r="G395" s="194" t="s">
        <v>1797</v>
      </c>
      <c r="H395" s="195">
        <f t="shared" si="6"/>
        <v>3</v>
      </c>
      <c r="I395" s="196">
        <v>45271</v>
      </c>
      <c r="J395" s="197">
        <v>45272</v>
      </c>
      <c r="K395" s="197">
        <v>45274</v>
      </c>
      <c r="L395" s="198" t="s">
        <v>610</v>
      </c>
      <c r="M395" s="199" t="s">
        <v>732</v>
      </c>
      <c r="N395" s="200">
        <v>0</v>
      </c>
      <c r="O395" s="201">
        <v>0</v>
      </c>
      <c r="P395" s="201">
        <v>0</v>
      </c>
      <c r="Q395" s="202">
        <v>0</v>
      </c>
      <c r="R395" s="203">
        <v>106950</v>
      </c>
      <c r="S395" s="203">
        <v>0</v>
      </c>
      <c r="T395" s="203">
        <v>0</v>
      </c>
      <c r="U395" s="204">
        <v>106950</v>
      </c>
      <c r="V395" s="212"/>
    </row>
    <row r="396" spans="1:22" ht="25.5" customHeight="1" x14ac:dyDescent="0.15">
      <c r="A396" s="207" t="s">
        <v>1798</v>
      </c>
      <c r="B396" s="208" t="s">
        <v>1799</v>
      </c>
      <c r="C396" s="209" t="s">
        <v>1728</v>
      </c>
      <c r="D396" s="210" t="s">
        <v>24</v>
      </c>
      <c r="E396" s="211" t="s">
        <v>1800</v>
      </c>
      <c r="F396" s="230" t="s">
        <v>4720</v>
      </c>
      <c r="G396" s="194" t="s">
        <v>1624</v>
      </c>
      <c r="H396" s="195">
        <f t="shared" si="6"/>
        <v>3</v>
      </c>
      <c r="I396" s="196">
        <v>45180</v>
      </c>
      <c r="J396" s="197">
        <v>45181</v>
      </c>
      <c r="K396" s="197">
        <v>45182</v>
      </c>
      <c r="L396" s="198" t="s">
        <v>610</v>
      </c>
      <c r="M396" s="199" t="s">
        <v>732</v>
      </c>
      <c r="N396" s="200">
        <v>5</v>
      </c>
      <c r="O396" s="201">
        <v>5</v>
      </c>
      <c r="P396" s="201">
        <v>5</v>
      </c>
      <c r="Q396" s="202">
        <v>15</v>
      </c>
      <c r="R396" s="203">
        <v>400350</v>
      </c>
      <c r="S396" s="203">
        <v>27120</v>
      </c>
      <c r="T396" s="203">
        <v>0</v>
      </c>
      <c r="U396" s="204">
        <v>427470</v>
      </c>
      <c r="V396" s="212"/>
    </row>
    <row r="397" spans="1:22" ht="25.5" customHeight="1" x14ac:dyDescent="0.15">
      <c r="A397" s="207" t="s">
        <v>1801</v>
      </c>
      <c r="B397" s="208" t="s">
        <v>1802</v>
      </c>
      <c r="C397" s="209" t="s">
        <v>1728</v>
      </c>
      <c r="D397" s="210" t="s">
        <v>24</v>
      </c>
      <c r="E397" s="211" t="s">
        <v>1803</v>
      </c>
      <c r="F397" s="230" t="s">
        <v>4721</v>
      </c>
      <c r="G397" s="194" t="s">
        <v>1624</v>
      </c>
      <c r="H397" s="195">
        <f t="shared" si="6"/>
        <v>3</v>
      </c>
      <c r="I397" s="196">
        <v>45215</v>
      </c>
      <c r="J397" s="197">
        <v>45222</v>
      </c>
      <c r="K397" s="197">
        <v>45229</v>
      </c>
      <c r="L397" s="198" t="s">
        <v>610</v>
      </c>
      <c r="M397" s="199" t="s">
        <v>732</v>
      </c>
      <c r="N397" s="200">
        <v>5</v>
      </c>
      <c r="O397" s="201">
        <v>5</v>
      </c>
      <c r="P397" s="201">
        <v>5</v>
      </c>
      <c r="Q397" s="202">
        <v>15</v>
      </c>
      <c r="R397" s="203">
        <v>400350</v>
      </c>
      <c r="S397" s="203">
        <v>25140</v>
      </c>
      <c r="T397" s="203">
        <v>0</v>
      </c>
      <c r="U397" s="204">
        <v>425490</v>
      </c>
      <c r="V397" s="212"/>
    </row>
    <row r="398" spans="1:22" ht="25.5" customHeight="1" x14ac:dyDescent="0.15">
      <c r="A398" s="207" t="s">
        <v>1804</v>
      </c>
      <c r="B398" s="208" t="s">
        <v>1805</v>
      </c>
      <c r="C398" s="209" t="s">
        <v>1728</v>
      </c>
      <c r="D398" s="210" t="s">
        <v>24</v>
      </c>
      <c r="E398" s="211" t="s">
        <v>1806</v>
      </c>
      <c r="F398" s="230" t="s">
        <v>4722</v>
      </c>
      <c r="G398" s="194" t="s">
        <v>1624</v>
      </c>
      <c r="H398" s="195">
        <f t="shared" si="6"/>
        <v>3</v>
      </c>
      <c r="I398" s="196">
        <v>45243</v>
      </c>
      <c r="J398" s="197">
        <v>45244</v>
      </c>
      <c r="K398" s="197">
        <v>45245</v>
      </c>
      <c r="L398" s="198" t="s">
        <v>610</v>
      </c>
      <c r="M398" s="199" t="s">
        <v>732</v>
      </c>
      <c r="N398" s="200">
        <v>5</v>
      </c>
      <c r="O398" s="201">
        <v>5</v>
      </c>
      <c r="P398" s="201">
        <v>5</v>
      </c>
      <c r="Q398" s="202">
        <v>15</v>
      </c>
      <c r="R398" s="203">
        <v>400350</v>
      </c>
      <c r="S398" s="203">
        <v>26760</v>
      </c>
      <c r="T398" s="203">
        <v>0</v>
      </c>
      <c r="U398" s="204">
        <v>427110</v>
      </c>
      <c r="V398" s="212"/>
    </row>
    <row r="399" spans="1:22" ht="25.5" customHeight="1" x14ac:dyDescent="0.15">
      <c r="A399" s="207" t="s">
        <v>1807</v>
      </c>
      <c r="B399" s="208" t="s">
        <v>1808</v>
      </c>
      <c r="C399" s="209" t="s">
        <v>1728</v>
      </c>
      <c r="D399" s="210" t="s">
        <v>24</v>
      </c>
      <c r="E399" s="211" t="s">
        <v>1809</v>
      </c>
      <c r="F399" s="230" t="s">
        <v>4723</v>
      </c>
      <c r="G399" s="194" t="s">
        <v>1810</v>
      </c>
      <c r="H399" s="195">
        <f t="shared" si="6"/>
        <v>3</v>
      </c>
      <c r="I399" s="196">
        <v>45169</v>
      </c>
      <c r="J399" s="197">
        <v>45176</v>
      </c>
      <c r="K399" s="197">
        <v>45183</v>
      </c>
      <c r="L399" s="198" t="s">
        <v>610</v>
      </c>
      <c r="M399" s="199" t="s">
        <v>732</v>
      </c>
      <c r="N399" s="200">
        <v>5</v>
      </c>
      <c r="O399" s="201">
        <v>5</v>
      </c>
      <c r="P399" s="201">
        <v>5</v>
      </c>
      <c r="Q399" s="202">
        <v>15</v>
      </c>
      <c r="R399" s="203">
        <v>400350</v>
      </c>
      <c r="S399" s="203">
        <v>15060</v>
      </c>
      <c r="T399" s="203">
        <v>0</v>
      </c>
      <c r="U399" s="204">
        <v>415410</v>
      </c>
      <c r="V399" s="212"/>
    </row>
    <row r="400" spans="1:22" ht="25.5" customHeight="1" x14ac:dyDescent="0.15">
      <c r="A400" s="207" t="s">
        <v>1811</v>
      </c>
      <c r="B400" s="208" t="s">
        <v>1812</v>
      </c>
      <c r="C400" s="209" t="s">
        <v>1728</v>
      </c>
      <c r="D400" s="210" t="s">
        <v>24</v>
      </c>
      <c r="E400" s="211" t="s">
        <v>1813</v>
      </c>
      <c r="F400" s="230" t="s">
        <v>4724</v>
      </c>
      <c r="G400" s="194" t="s">
        <v>1810</v>
      </c>
      <c r="H400" s="195">
        <f t="shared" si="6"/>
        <v>3</v>
      </c>
      <c r="I400" s="196">
        <v>45244</v>
      </c>
      <c r="J400" s="197">
        <v>45251</v>
      </c>
      <c r="K400" s="197">
        <v>45258</v>
      </c>
      <c r="L400" s="198" t="s">
        <v>610</v>
      </c>
      <c r="M400" s="199" t="s">
        <v>732</v>
      </c>
      <c r="N400" s="200">
        <v>5</v>
      </c>
      <c r="O400" s="201">
        <v>5</v>
      </c>
      <c r="P400" s="201">
        <v>5</v>
      </c>
      <c r="Q400" s="202">
        <v>15</v>
      </c>
      <c r="R400" s="203">
        <v>400350</v>
      </c>
      <c r="S400" s="203">
        <v>25140</v>
      </c>
      <c r="T400" s="203">
        <v>0</v>
      </c>
      <c r="U400" s="204">
        <v>425490</v>
      </c>
      <c r="V400" s="212"/>
    </row>
    <row r="401" spans="1:22" ht="25.5" customHeight="1" x14ac:dyDescent="0.15">
      <c r="A401" s="207" t="s">
        <v>1814</v>
      </c>
      <c r="B401" s="208" t="s">
        <v>1815</v>
      </c>
      <c r="C401" s="209" t="s">
        <v>1728</v>
      </c>
      <c r="D401" s="210" t="s">
        <v>24</v>
      </c>
      <c r="E401" s="211" t="s">
        <v>1816</v>
      </c>
      <c r="F401" s="230" t="s">
        <v>4725</v>
      </c>
      <c r="G401" s="194" t="s">
        <v>1638</v>
      </c>
      <c r="H401" s="195">
        <f t="shared" si="6"/>
        <v>3</v>
      </c>
      <c r="I401" s="196">
        <v>45230</v>
      </c>
      <c r="J401" s="197">
        <v>45231</v>
      </c>
      <c r="K401" s="197">
        <v>45232</v>
      </c>
      <c r="L401" s="198" t="s">
        <v>610</v>
      </c>
      <c r="M401" s="199" t="s">
        <v>732</v>
      </c>
      <c r="N401" s="200">
        <v>5</v>
      </c>
      <c r="O401" s="201">
        <v>5</v>
      </c>
      <c r="P401" s="201">
        <v>5</v>
      </c>
      <c r="Q401" s="202">
        <v>15</v>
      </c>
      <c r="R401" s="203">
        <v>400350</v>
      </c>
      <c r="S401" s="203">
        <v>17914</v>
      </c>
      <c r="T401" s="203">
        <v>0</v>
      </c>
      <c r="U401" s="204">
        <v>418264</v>
      </c>
      <c r="V401" s="212"/>
    </row>
    <row r="402" spans="1:22" ht="25.5" customHeight="1" x14ac:dyDescent="0.15">
      <c r="A402" s="207" t="s">
        <v>1817</v>
      </c>
      <c r="B402" s="208" t="s">
        <v>1818</v>
      </c>
      <c r="C402" s="209" t="s">
        <v>1728</v>
      </c>
      <c r="D402" s="210" t="s">
        <v>24</v>
      </c>
      <c r="E402" s="211" t="s">
        <v>1819</v>
      </c>
      <c r="F402" s="230" t="s">
        <v>4726</v>
      </c>
      <c r="G402" s="194" t="s">
        <v>1820</v>
      </c>
      <c r="H402" s="195">
        <f t="shared" si="6"/>
        <v>3</v>
      </c>
      <c r="I402" s="196">
        <v>45086</v>
      </c>
      <c r="J402" s="197">
        <v>45089</v>
      </c>
      <c r="K402" s="197">
        <v>45090</v>
      </c>
      <c r="L402" s="198" t="s">
        <v>836</v>
      </c>
      <c r="M402" s="199" t="s">
        <v>837</v>
      </c>
      <c r="N402" s="200">
        <v>5</v>
      </c>
      <c r="O402" s="201">
        <v>5</v>
      </c>
      <c r="P402" s="201">
        <v>5</v>
      </c>
      <c r="Q402" s="202">
        <v>15</v>
      </c>
      <c r="R402" s="203">
        <v>340950</v>
      </c>
      <c r="S402" s="203">
        <v>10506</v>
      </c>
      <c r="T402" s="203">
        <v>0</v>
      </c>
      <c r="U402" s="204">
        <v>351456</v>
      </c>
      <c r="V402" s="212"/>
    </row>
    <row r="403" spans="1:22" ht="25.5" customHeight="1" x14ac:dyDescent="0.15">
      <c r="A403" s="207" t="s">
        <v>1821</v>
      </c>
      <c r="B403" s="208" t="s">
        <v>1822</v>
      </c>
      <c r="C403" s="209" t="s">
        <v>1728</v>
      </c>
      <c r="D403" s="210" t="s">
        <v>24</v>
      </c>
      <c r="E403" s="211" t="s">
        <v>1823</v>
      </c>
      <c r="F403" s="230" t="s">
        <v>4727</v>
      </c>
      <c r="G403" s="194" t="s">
        <v>731</v>
      </c>
      <c r="H403" s="195">
        <f t="shared" si="6"/>
        <v>3</v>
      </c>
      <c r="I403" s="196">
        <v>45083</v>
      </c>
      <c r="J403" s="197">
        <v>45100</v>
      </c>
      <c r="K403" s="197">
        <v>45195</v>
      </c>
      <c r="L403" s="198" t="s">
        <v>610</v>
      </c>
      <c r="M403" s="199" t="s">
        <v>732</v>
      </c>
      <c r="N403" s="200">
        <v>5</v>
      </c>
      <c r="O403" s="201">
        <v>5</v>
      </c>
      <c r="P403" s="201">
        <v>5</v>
      </c>
      <c r="Q403" s="202">
        <v>15</v>
      </c>
      <c r="R403" s="203">
        <v>400350</v>
      </c>
      <c r="S403" s="203">
        <v>22974</v>
      </c>
      <c r="T403" s="203">
        <v>0</v>
      </c>
      <c r="U403" s="204">
        <v>423324</v>
      </c>
      <c r="V403" s="212"/>
    </row>
    <row r="404" spans="1:22" ht="25.5" customHeight="1" x14ac:dyDescent="0.15">
      <c r="A404" s="207" t="s">
        <v>1824</v>
      </c>
      <c r="B404" s="208" t="s">
        <v>1825</v>
      </c>
      <c r="C404" s="209" t="s">
        <v>1728</v>
      </c>
      <c r="D404" s="210" t="s">
        <v>24</v>
      </c>
      <c r="E404" s="211" t="s">
        <v>1826</v>
      </c>
      <c r="F404" s="230" t="s">
        <v>4728</v>
      </c>
      <c r="G404" s="194" t="s">
        <v>731</v>
      </c>
      <c r="H404" s="195">
        <f t="shared" si="6"/>
        <v>2</v>
      </c>
      <c r="I404" s="196">
        <v>45173</v>
      </c>
      <c r="J404" s="197">
        <v>45174</v>
      </c>
      <c r="K404" s="197"/>
      <c r="L404" s="198" t="s">
        <v>610</v>
      </c>
      <c r="M404" s="199" t="s">
        <v>732</v>
      </c>
      <c r="N404" s="200">
        <v>5</v>
      </c>
      <c r="O404" s="201">
        <v>5</v>
      </c>
      <c r="P404" s="201">
        <v>0</v>
      </c>
      <c r="Q404" s="202">
        <v>10</v>
      </c>
      <c r="R404" s="203">
        <v>266900</v>
      </c>
      <c r="S404" s="203">
        <v>20604</v>
      </c>
      <c r="T404" s="203">
        <v>0</v>
      </c>
      <c r="U404" s="204">
        <v>287504</v>
      </c>
      <c r="V404" s="212"/>
    </row>
    <row r="405" spans="1:22" ht="25.5" customHeight="1" x14ac:dyDescent="0.15">
      <c r="A405" s="207" t="s">
        <v>1827</v>
      </c>
      <c r="B405" s="208" t="s">
        <v>1828</v>
      </c>
      <c r="C405" s="209" t="s">
        <v>1728</v>
      </c>
      <c r="D405" s="210" t="s">
        <v>24</v>
      </c>
      <c r="E405" s="211" t="s">
        <v>1829</v>
      </c>
      <c r="F405" s="230" t="s">
        <v>4729</v>
      </c>
      <c r="G405" s="194" t="s">
        <v>731</v>
      </c>
      <c r="H405" s="195">
        <f t="shared" si="6"/>
        <v>3</v>
      </c>
      <c r="I405" s="196">
        <v>45201</v>
      </c>
      <c r="J405" s="197">
        <v>45202</v>
      </c>
      <c r="K405" s="197">
        <v>45223</v>
      </c>
      <c r="L405" s="198" t="s">
        <v>610</v>
      </c>
      <c r="M405" s="199" t="s">
        <v>732</v>
      </c>
      <c r="N405" s="200">
        <v>5</v>
      </c>
      <c r="O405" s="201">
        <v>5</v>
      </c>
      <c r="P405" s="201">
        <v>5</v>
      </c>
      <c r="Q405" s="202">
        <v>15</v>
      </c>
      <c r="R405" s="203">
        <v>400350</v>
      </c>
      <c r="S405" s="203">
        <v>24462</v>
      </c>
      <c r="T405" s="203">
        <v>0</v>
      </c>
      <c r="U405" s="204">
        <v>424812</v>
      </c>
      <c r="V405" s="212"/>
    </row>
    <row r="406" spans="1:22" ht="25.5" customHeight="1" x14ac:dyDescent="0.15">
      <c r="A406" s="207" t="s">
        <v>1830</v>
      </c>
      <c r="B406" s="208" t="s">
        <v>1831</v>
      </c>
      <c r="C406" s="209" t="s">
        <v>1728</v>
      </c>
      <c r="D406" s="210" t="s">
        <v>24</v>
      </c>
      <c r="E406" s="211" t="s">
        <v>1832</v>
      </c>
      <c r="F406" s="230" t="s">
        <v>4730</v>
      </c>
      <c r="G406" s="194" t="s">
        <v>731</v>
      </c>
      <c r="H406" s="195">
        <f t="shared" si="6"/>
        <v>3</v>
      </c>
      <c r="I406" s="196">
        <v>45215</v>
      </c>
      <c r="J406" s="197">
        <v>45222</v>
      </c>
      <c r="K406" s="197">
        <v>45229</v>
      </c>
      <c r="L406" s="198" t="s">
        <v>610</v>
      </c>
      <c r="M406" s="199" t="s">
        <v>732</v>
      </c>
      <c r="N406" s="200">
        <v>5</v>
      </c>
      <c r="O406" s="201">
        <v>5</v>
      </c>
      <c r="P406" s="201">
        <v>5</v>
      </c>
      <c r="Q406" s="202">
        <v>15</v>
      </c>
      <c r="R406" s="203">
        <v>400350</v>
      </c>
      <c r="S406" s="203">
        <v>13634</v>
      </c>
      <c r="T406" s="203">
        <v>0</v>
      </c>
      <c r="U406" s="204">
        <v>413984</v>
      </c>
      <c r="V406" s="212"/>
    </row>
    <row r="407" spans="1:22" ht="25.5" customHeight="1" x14ac:dyDescent="0.15">
      <c r="A407" s="207" t="s">
        <v>1833</v>
      </c>
      <c r="B407" s="208" t="s">
        <v>1834</v>
      </c>
      <c r="C407" s="209" t="s">
        <v>1728</v>
      </c>
      <c r="D407" s="210" t="s">
        <v>24</v>
      </c>
      <c r="E407" s="211" t="s">
        <v>1835</v>
      </c>
      <c r="F407" s="230" t="s">
        <v>4731</v>
      </c>
      <c r="G407" s="194" t="s">
        <v>731</v>
      </c>
      <c r="H407" s="195">
        <f t="shared" si="6"/>
        <v>2</v>
      </c>
      <c r="I407" s="196">
        <v>45217</v>
      </c>
      <c r="J407" s="197">
        <v>45218</v>
      </c>
      <c r="K407" s="197"/>
      <c r="L407" s="198" t="s">
        <v>610</v>
      </c>
      <c r="M407" s="199" t="s">
        <v>732</v>
      </c>
      <c r="N407" s="200">
        <v>5</v>
      </c>
      <c r="O407" s="201">
        <v>5</v>
      </c>
      <c r="P407" s="201">
        <v>0</v>
      </c>
      <c r="Q407" s="202">
        <v>10</v>
      </c>
      <c r="R407" s="203">
        <v>266900</v>
      </c>
      <c r="S407" s="203">
        <v>14412</v>
      </c>
      <c r="T407" s="203">
        <v>0</v>
      </c>
      <c r="U407" s="204">
        <v>281312</v>
      </c>
      <c r="V407" s="212"/>
    </row>
    <row r="408" spans="1:22" ht="25.5" customHeight="1" x14ac:dyDescent="0.15">
      <c r="A408" s="207" t="s">
        <v>1836</v>
      </c>
      <c r="B408" s="208" t="s">
        <v>1837</v>
      </c>
      <c r="C408" s="209" t="s">
        <v>1728</v>
      </c>
      <c r="D408" s="210" t="s">
        <v>24</v>
      </c>
      <c r="E408" s="211" t="s">
        <v>1838</v>
      </c>
      <c r="F408" s="230" t="s">
        <v>4732</v>
      </c>
      <c r="G408" s="194" t="s">
        <v>1839</v>
      </c>
      <c r="H408" s="195">
        <f t="shared" si="6"/>
        <v>1</v>
      </c>
      <c r="I408" s="196">
        <v>45096</v>
      </c>
      <c r="J408" s="197"/>
      <c r="K408" s="197"/>
      <c r="L408" s="198" t="s">
        <v>531</v>
      </c>
      <c r="M408" s="199" t="s">
        <v>532</v>
      </c>
      <c r="N408" s="200">
        <v>2</v>
      </c>
      <c r="O408" s="201">
        <v>0</v>
      </c>
      <c r="P408" s="201">
        <v>0</v>
      </c>
      <c r="Q408" s="202">
        <v>2</v>
      </c>
      <c r="R408" s="203">
        <v>59090</v>
      </c>
      <c r="S408" s="203">
        <v>5040</v>
      </c>
      <c r="T408" s="203">
        <v>0</v>
      </c>
      <c r="U408" s="204">
        <v>64130</v>
      </c>
      <c r="V408" s="212"/>
    </row>
    <row r="409" spans="1:22" ht="25.5" customHeight="1" x14ac:dyDescent="0.15">
      <c r="A409" s="207" t="s">
        <v>1840</v>
      </c>
      <c r="B409" s="208" t="s">
        <v>1841</v>
      </c>
      <c r="C409" s="209" t="s">
        <v>1728</v>
      </c>
      <c r="D409" s="210" t="s">
        <v>24</v>
      </c>
      <c r="E409" s="211" t="s">
        <v>1842</v>
      </c>
      <c r="F409" s="230" t="s">
        <v>4733</v>
      </c>
      <c r="G409" s="194" t="s">
        <v>750</v>
      </c>
      <c r="H409" s="195">
        <f t="shared" si="6"/>
        <v>2</v>
      </c>
      <c r="I409" s="196">
        <v>45078</v>
      </c>
      <c r="J409" s="197">
        <v>45079</v>
      </c>
      <c r="K409" s="197"/>
      <c r="L409" s="198" t="s">
        <v>257</v>
      </c>
      <c r="M409" s="199" t="s">
        <v>564</v>
      </c>
      <c r="N409" s="200">
        <v>4</v>
      </c>
      <c r="O409" s="201">
        <v>4</v>
      </c>
      <c r="P409" s="201">
        <v>0</v>
      </c>
      <c r="Q409" s="202">
        <v>8</v>
      </c>
      <c r="R409" s="203">
        <v>214340</v>
      </c>
      <c r="S409" s="203">
        <v>55689</v>
      </c>
      <c r="T409" s="203">
        <v>13200</v>
      </c>
      <c r="U409" s="204">
        <v>283229</v>
      </c>
      <c r="V409" s="212"/>
    </row>
    <row r="410" spans="1:22" ht="25.5" customHeight="1" x14ac:dyDescent="0.15">
      <c r="A410" s="207" t="s">
        <v>1843</v>
      </c>
      <c r="B410" s="208" t="s">
        <v>1844</v>
      </c>
      <c r="C410" s="209" t="s">
        <v>1728</v>
      </c>
      <c r="D410" s="210" t="s">
        <v>24</v>
      </c>
      <c r="E410" s="211" t="s">
        <v>1845</v>
      </c>
      <c r="F410" s="230" t="s">
        <v>4734</v>
      </c>
      <c r="G410" s="194" t="s">
        <v>750</v>
      </c>
      <c r="H410" s="195">
        <f t="shared" si="6"/>
        <v>2</v>
      </c>
      <c r="I410" s="196">
        <v>45091</v>
      </c>
      <c r="J410" s="197">
        <v>45092</v>
      </c>
      <c r="K410" s="197"/>
      <c r="L410" s="198" t="s">
        <v>257</v>
      </c>
      <c r="M410" s="199" t="s">
        <v>437</v>
      </c>
      <c r="N410" s="200">
        <v>4</v>
      </c>
      <c r="O410" s="201">
        <v>4</v>
      </c>
      <c r="P410" s="201">
        <v>0</v>
      </c>
      <c r="Q410" s="202">
        <v>8</v>
      </c>
      <c r="R410" s="203">
        <v>214340</v>
      </c>
      <c r="S410" s="203">
        <v>68384</v>
      </c>
      <c r="T410" s="203">
        <v>13200</v>
      </c>
      <c r="U410" s="204">
        <v>295924</v>
      </c>
      <c r="V410" s="212"/>
    </row>
    <row r="411" spans="1:22" ht="25.5" customHeight="1" x14ac:dyDescent="0.15">
      <c r="A411" s="207" t="s">
        <v>1846</v>
      </c>
      <c r="B411" s="208" t="s">
        <v>1847</v>
      </c>
      <c r="C411" s="209" t="s">
        <v>1728</v>
      </c>
      <c r="D411" s="210" t="s">
        <v>24</v>
      </c>
      <c r="E411" s="211" t="s">
        <v>1848</v>
      </c>
      <c r="F411" s="230" t="s">
        <v>4735</v>
      </c>
      <c r="G411" s="194" t="s">
        <v>750</v>
      </c>
      <c r="H411" s="195">
        <f t="shared" si="6"/>
        <v>1</v>
      </c>
      <c r="I411" s="196">
        <v>45093</v>
      </c>
      <c r="J411" s="197"/>
      <c r="K411" s="197"/>
      <c r="L411" s="198" t="s">
        <v>257</v>
      </c>
      <c r="M411" s="199" t="s">
        <v>564</v>
      </c>
      <c r="N411" s="200">
        <v>5</v>
      </c>
      <c r="O411" s="201">
        <v>0</v>
      </c>
      <c r="P411" s="201">
        <v>0</v>
      </c>
      <c r="Q411" s="202">
        <v>5</v>
      </c>
      <c r="R411" s="203">
        <v>129940</v>
      </c>
      <c r="S411" s="203">
        <v>39942</v>
      </c>
      <c r="T411" s="203">
        <v>6600</v>
      </c>
      <c r="U411" s="204">
        <v>176482</v>
      </c>
      <c r="V411" s="212"/>
    </row>
    <row r="412" spans="1:22" ht="25.5" customHeight="1" x14ac:dyDescent="0.15">
      <c r="A412" s="207" t="s">
        <v>1849</v>
      </c>
      <c r="B412" s="208" t="s">
        <v>1850</v>
      </c>
      <c r="C412" s="209" t="s">
        <v>1728</v>
      </c>
      <c r="D412" s="210" t="s">
        <v>24</v>
      </c>
      <c r="E412" s="211" t="s">
        <v>1851</v>
      </c>
      <c r="F412" s="230" t="s">
        <v>4736</v>
      </c>
      <c r="G412" s="194" t="s">
        <v>750</v>
      </c>
      <c r="H412" s="195">
        <f t="shared" si="6"/>
        <v>2</v>
      </c>
      <c r="I412" s="196">
        <v>45099</v>
      </c>
      <c r="J412" s="197">
        <v>45100</v>
      </c>
      <c r="K412" s="197"/>
      <c r="L412" s="198" t="s">
        <v>257</v>
      </c>
      <c r="M412" s="199" t="s">
        <v>564</v>
      </c>
      <c r="N412" s="200">
        <v>5</v>
      </c>
      <c r="O412" s="201">
        <v>5</v>
      </c>
      <c r="P412" s="201">
        <v>0</v>
      </c>
      <c r="Q412" s="202">
        <v>10</v>
      </c>
      <c r="R412" s="203">
        <v>259880</v>
      </c>
      <c r="S412" s="203">
        <v>66180</v>
      </c>
      <c r="T412" s="203">
        <v>13200</v>
      </c>
      <c r="U412" s="204">
        <v>339260</v>
      </c>
      <c r="V412" s="212"/>
    </row>
    <row r="413" spans="1:22" ht="25.5" customHeight="1" x14ac:dyDescent="0.15">
      <c r="A413" s="207" t="s">
        <v>1852</v>
      </c>
      <c r="B413" s="208" t="s">
        <v>1853</v>
      </c>
      <c r="C413" s="209" t="s">
        <v>1728</v>
      </c>
      <c r="D413" s="210" t="s">
        <v>24</v>
      </c>
      <c r="E413" s="211" t="s">
        <v>1854</v>
      </c>
      <c r="F413" s="230" t="s">
        <v>4737</v>
      </c>
      <c r="G413" s="194" t="s">
        <v>750</v>
      </c>
      <c r="H413" s="195">
        <f t="shared" si="6"/>
        <v>1</v>
      </c>
      <c r="I413" s="196">
        <v>45114</v>
      </c>
      <c r="J413" s="197"/>
      <c r="K413" s="197"/>
      <c r="L413" s="198" t="s">
        <v>257</v>
      </c>
      <c r="M413" s="199" t="s">
        <v>564</v>
      </c>
      <c r="N413" s="200">
        <v>4</v>
      </c>
      <c r="O413" s="201">
        <v>0</v>
      </c>
      <c r="P413" s="201">
        <v>0</v>
      </c>
      <c r="Q413" s="202">
        <v>4</v>
      </c>
      <c r="R413" s="203">
        <v>107170</v>
      </c>
      <c r="S413" s="203">
        <v>34338</v>
      </c>
      <c r="T413" s="203">
        <v>6600</v>
      </c>
      <c r="U413" s="204">
        <v>148108</v>
      </c>
      <c r="V413" s="212"/>
    </row>
    <row r="414" spans="1:22" ht="25.5" customHeight="1" x14ac:dyDescent="0.15">
      <c r="A414" s="207" t="s">
        <v>1855</v>
      </c>
      <c r="B414" s="208" t="s">
        <v>1856</v>
      </c>
      <c r="C414" s="209" t="s">
        <v>1728</v>
      </c>
      <c r="D414" s="210" t="s">
        <v>24</v>
      </c>
      <c r="E414" s="211" t="s">
        <v>1857</v>
      </c>
      <c r="F414" s="230" t="s">
        <v>4738</v>
      </c>
      <c r="G414" s="194" t="s">
        <v>750</v>
      </c>
      <c r="H414" s="195">
        <f t="shared" si="6"/>
        <v>1</v>
      </c>
      <c r="I414" s="196">
        <v>45119</v>
      </c>
      <c r="J414" s="197"/>
      <c r="K414" s="197"/>
      <c r="L414" s="198" t="s">
        <v>257</v>
      </c>
      <c r="M414" s="199" t="s">
        <v>521</v>
      </c>
      <c r="N414" s="200">
        <v>3</v>
      </c>
      <c r="O414" s="201">
        <v>0</v>
      </c>
      <c r="P414" s="201">
        <v>0</v>
      </c>
      <c r="Q414" s="202">
        <v>3</v>
      </c>
      <c r="R414" s="203">
        <v>84400</v>
      </c>
      <c r="S414" s="203">
        <v>13642</v>
      </c>
      <c r="T414" s="203">
        <v>23100</v>
      </c>
      <c r="U414" s="204">
        <v>121142</v>
      </c>
      <c r="V414" s="212"/>
    </row>
    <row r="415" spans="1:22" ht="25.5" customHeight="1" x14ac:dyDescent="0.15">
      <c r="A415" s="207" t="s">
        <v>1858</v>
      </c>
      <c r="B415" s="208" t="s">
        <v>1859</v>
      </c>
      <c r="C415" s="209" t="s">
        <v>1728</v>
      </c>
      <c r="D415" s="210" t="s">
        <v>24</v>
      </c>
      <c r="E415" s="211" t="s">
        <v>1860</v>
      </c>
      <c r="F415" s="230" t="s">
        <v>4739</v>
      </c>
      <c r="G415" s="194" t="s">
        <v>750</v>
      </c>
      <c r="H415" s="195">
        <f t="shared" si="6"/>
        <v>1</v>
      </c>
      <c r="I415" s="196">
        <v>45120</v>
      </c>
      <c r="J415" s="197"/>
      <c r="K415" s="197"/>
      <c r="L415" s="198" t="s">
        <v>257</v>
      </c>
      <c r="M415" s="199" t="s">
        <v>521</v>
      </c>
      <c r="N415" s="200">
        <v>3</v>
      </c>
      <c r="O415" s="201">
        <v>0</v>
      </c>
      <c r="P415" s="201">
        <v>0</v>
      </c>
      <c r="Q415" s="202">
        <v>3</v>
      </c>
      <c r="R415" s="203">
        <v>84400</v>
      </c>
      <c r="S415" s="203">
        <v>34727</v>
      </c>
      <c r="T415" s="203">
        <v>23100</v>
      </c>
      <c r="U415" s="204">
        <v>142227</v>
      </c>
      <c r="V415" s="212"/>
    </row>
    <row r="416" spans="1:22" ht="25.5" customHeight="1" x14ac:dyDescent="0.15">
      <c r="A416" s="207" t="s">
        <v>1861</v>
      </c>
      <c r="B416" s="208" t="s">
        <v>1862</v>
      </c>
      <c r="C416" s="209" t="s">
        <v>1728</v>
      </c>
      <c r="D416" s="210" t="s">
        <v>24</v>
      </c>
      <c r="E416" s="211" t="s">
        <v>1863</v>
      </c>
      <c r="F416" s="230" t="s">
        <v>4740</v>
      </c>
      <c r="G416" s="194" t="s">
        <v>1066</v>
      </c>
      <c r="H416" s="195">
        <f t="shared" si="6"/>
        <v>1</v>
      </c>
      <c r="I416" s="196">
        <v>45176</v>
      </c>
      <c r="J416" s="197"/>
      <c r="K416" s="197"/>
      <c r="L416" s="198" t="s">
        <v>257</v>
      </c>
      <c r="M416" s="199" t="s">
        <v>521</v>
      </c>
      <c r="N416" s="200">
        <v>3</v>
      </c>
      <c r="O416" s="201">
        <v>0</v>
      </c>
      <c r="P416" s="201">
        <v>0</v>
      </c>
      <c r="Q416" s="202">
        <v>3</v>
      </c>
      <c r="R416" s="203">
        <v>84400</v>
      </c>
      <c r="S416" s="203">
        <v>36408</v>
      </c>
      <c r="T416" s="203">
        <v>23100</v>
      </c>
      <c r="U416" s="204">
        <v>143908</v>
      </c>
      <c r="V416" s="212"/>
    </row>
    <row r="417" spans="1:22" ht="25.5" customHeight="1" x14ac:dyDescent="0.15">
      <c r="A417" s="207" t="s">
        <v>1864</v>
      </c>
      <c r="B417" s="208" t="s">
        <v>1865</v>
      </c>
      <c r="C417" s="209" t="s">
        <v>1728</v>
      </c>
      <c r="D417" s="210" t="s">
        <v>24</v>
      </c>
      <c r="E417" s="211" t="s">
        <v>1866</v>
      </c>
      <c r="F417" s="230" t="s">
        <v>4741</v>
      </c>
      <c r="G417" s="194" t="s">
        <v>750</v>
      </c>
      <c r="H417" s="195">
        <f t="shared" si="6"/>
        <v>1</v>
      </c>
      <c r="I417" s="196">
        <v>45177</v>
      </c>
      <c r="J417" s="197"/>
      <c r="K417" s="197"/>
      <c r="L417" s="198" t="s">
        <v>257</v>
      </c>
      <c r="M417" s="199" t="s">
        <v>437</v>
      </c>
      <c r="N417" s="200">
        <v>4</v>
      </c>
      <c r="O417" s="201">
        <v>0</v>
      </c>
      <c r="P417" s="201">
        <v>0</v>
      </c>
      <c r="Q417" s="202">
        <v>4</v>
      </c>
      <c r="R417" s="203">
        <v>107170</v>
      </c>
      <c r="S417" s="203">
        <v>48859</v>
      </c>
      <c r="T417" s="203">
        <v>6600</v>
      </c>
      <c r="U417" s="204">
        <v>162629</v>
      </c>
      <c r="V417" s="212"/>
    </row>
    <row r="418" spans="1:22" ht="25.5" customHeight="1" x14ac:dyDescent="0.15">
      <c r="A418" s="207" t="s">
        <v>1867</v>
      </c>
      <c r="B418" s="208" t="s">
        <v>1868</v>
      </c>
      <c r="C418" s="209" t="s">
        <v>1728</v>
      </c>
      <c r="D418" s="210" t="s">
        <v>24</v>
      </c>
      <c r="E418" s="211" t="s">
        <v>1869</v>
      </c>
      <c r="F418" s="230" t="s">
        <v>4742</v>
      </c>
      <c r="G418" s="194" t="s">
        <v>750</v>
      </c>
      <c r="H418" s="195">
        <f t="shared" si="6"/>
        <v>2</v>
      </c>
      <c r="I418" s="196">
        <v>45183</v>
      </c>
      <c r="J418" s="197">
        <v>45184</v>
      </c>
      <c r="K418" s="197"/>
      <c r="L418" s="198" t="s">
        <v>257</v>
      </c>
      <c r="M418" s="199" t="s">
        <v>521</v>
      </c>
      <c r="N418" s="200">
        <v>3</v>
      </c>
      <c r="O418" s="201">
        <v>3</v>
      </c>
      <c r="P418" s="201">
        <v>0</v>
      </c>
      <c r="Q418" s="202">
        <v>6</v>
      </c>
      <c r="R418" s="203">
        <v>168800</v>
      </c>
      <c r="S418" s="203">
        <v>63444</v>
      </c>
      <c r="T418" s="203">
        <v>29700</v>
      </c>
      <c r="U418" s="204">
        <v>261944</v>
      </c>
      <c r="V418" s="212"/>
    </row>
    <row r="419" spans="1:22" ht="25.5" customHeight="1" x14ac:dyDescent="0.15">
      <c r="A419" s="207" t="s">
        <v>1870</v>
      </c>
      <c r="B419" s="208" t="s">
        <v>1871</v>
      </c>
      <c r="C419" s="209" t="s">
        <v>1728</v>
      </c>
      <c r="D419" s="210" t="s">
        <v>24</v>
      </c>
      <c r="E419" s="211" t="s">
        <v>1872</v>
      </c>
      <c r="F419" s="230" t="s">
        <v>4743</v>
      </c>
      <c r="G419" s="194" t="s">
        <v>1066</v>
      </c>
      <c r="H419" s="195">
        <f t="shared" si="6"/>
        <v>1</v>
      </c>
      <c r="I419" s="196">
        <v>45247</v>
      </c>
      <c r="J419" s="197"/>
      <c r="K419" s="197"/>
      <c r="L419" s="198" t="s">
        <v>257</v>
      </c>
      <c r="M419" s="199" t="s">
        <v>521</v>
      </c>
      <c r="N419" s="200">
        <v>3</v>
      </c>
      <c r="O419" s="201">
        <v>0</v>
      </c>
      <c r="P419" s="201">
        <v>0</v>
      </c>
      <c r="Q419" s="202">
        <v>3</v>
      </c>
      <c r="R419" s="203">
        <v>84400</v>
      </c>
      <c r="S419" s="203">
        <v>14286</v>
      </c>
      <c r="T419" s="203">
        <v>23100</v>
      </c>
      <c r="U419" s="204">
        <v>121786</v>
      </c>
      <c r="V419" s="212"/>
    </row>
    <row r="420" spans="1:22" ht="25.5" customHeight="1" x14ac:dyDescent="0.15">
      <c r="A420" s="207" t="s">
        <v>1873</v>
      </c>
      <c r="B420" s="208" t="s">
        <v>1874</v>
      </c>
      <c r="C420" s="209" t="s">
        <v>1728</v>
      </c>
      <c r="D420" s="210" t="s">
        <v>24</v>
      </c>
      <c r="E420" s="211" t="s">
        <v>1875</v>
      </c>
      <c r="F420" s="230" t="s">
        <v>4744</v>
      </c>
      <c r="G420" s="194" t="s">
        <v>1876</v>
      </c>
      <c r="H420" s="195">
        <f t="shared" si="6"/>
        <v>1</v>
      </c>
      <c r="I420" s="196">
        <v>45280</v>
      </c>
      <c r="J420" s="197"/>
      <c r="K420" s="197"/>
      <c r="L420" s="198" t="s">
        <v>257</v>
      </c>
      <c r="M420" s="199" t="s">
        <v>684</v>
      </c>
      <c r="N420" s="200">
        <v>1</v>
      </c>
      <c r="O420" s="201">
        <v>0</v>
      </c>
      <c r="P420" s="201">
        <v>0</v>
      </c>
      <c r="Q420" s="202">
        <v>1</v>
      </c>
      <c r="R420" s="203">
        <v>48690</v>
      </c>
      <c r="S420" s="203">
        <v>2620</v>
      </c>
      <c r="T420" s="203">
        <v>0</v>
      </c>
      <c r="U420" s="204">
        <v>51310</v>
      </c>
      <c r="V420" s="212"/>
    </row>
    <row r="421" spans="1:22" ht="25.5" customHeight="1" x14ac:dyDescent="0.15">
      <c r="A421" s="207" t="s">
        <v>1877</v>
      </c>
      <c r="B421" s="208" t="s">
        <v>1878</v>
      </c>
      <c r="C421" s="209" t="s">
        <v>1728</v>
      </c>
      <c r="D421" s="210" t="s">
        <v>24</v>
      </c>
      <c r="E421" s="211" t="s">
        <v>1879</v>
      </c>
      <c r="F421" s="230" t="s">
        <v>4745</v>
      </c>
      <c r="G421" s="194" t="s">
        <v>1880</v>
      </c>
      <c r="H421" s="195">
        <f t="shared" si="6"/>
        <v>2</v>
      </c>
      <c r="I421" s="196">
        <v>45197</v>
      </c>
      <c r="J421" s="197">
        <v>45274</v>
      </c>
      <c r="K421" s="197"/>
      <c r="L421" s="198" t="s">
        <v>531</v>
      </c>
      <c r="M421" s="199" t="s">
        <v>532</v>
      </c>
      <c r="N421" s="200">
        <v>2</v>
      </c>
      <c r="O421" s="201">
        <v>2</v>
      </c>
      <c r="P421" s="201">
        <v>0</v>
      </c>
      <c r="Q421" s="202">
        <v>4</v>
      </c>
      <c r="R421" s="203">
        <v>118180</v>
      </c>
      <c r="S421" s="203">
        <v>9640</v>
      </c>
      <c r="T421" s="203">
        <v>0</v>
      </c>
      <c r="U421" s="204">
        <v>127820</v>
      </c>
      <c r="V421" s="212"/>
    </row>
    <row r="422" spans="1:22" ht="25.5" customHeight="1" x14ac:dyDescent="0.15">
      <c r="A422" s="207" t="s">
        <v>1881</v>
      </c>
      <c r="B422" s="208" t="s">
        <v>1882</v>
      </c>
      <c r="C422" s="209" t="s">
        <v>1728</v>
      </c>
      <c r="D422" s="210" t="s">
        <v>24</v>
      </c>
      <c r="E422" s="211" t="s">
        <v>1883</v>
      </c>
      <c r="F422" s="230" t="s">
        <v>4746</v>
      </c>
      <c r="G422" s="194" t="s">
        <v>1884</v>
      </c>
      <c r="H422" s="195">
        <f t="shared" si="6"/>
        <v>1</v>
      </c>
      <c r="I422" s="196">
        <v>45093</v>
      </c>
      <c r="J422" s="197"/>
      <c r="K422" s="197"/>
      <c r="L422" s="198" t="s">
        <v>257</v>
      </c>
      <c r="M422" s="199" t="s">
        <v>922</v>
      </c>
      <c r="N422" s="200">
        <v>5</v>
      </c>
      <c r="O422" s="201">
        <v>0</v>
      </c>
      <c r="P422" s="201">
        <v>0</v>
      </c>
      <c r="Q422" s="202">
        <v>5</v>
      </c>
      <c r="R422" s="203">
        <v>100850</v>
      </c>
      <c r="S422" s="203">
        <v>3470</v>
      </c>
      <c r="T422" s="203">
        <v>0</v>
      </c>
      <c r="U422" s="204">
        <v>104320</v>
      </c>
      <c r="V422" s="212"/>
    </row>
    <row r="423" spans="1:22" ht="25.5" customHeight="1" x14ac:dyDescent="0.15">
      <c r="A423" s="207" t="s">
        <v>1885</v>
      </c>
      <c r="B423" s="208" t="s">
        <v>1886</v>
      </c>
      <c r="C423" s="209" t="s">
        <v>1728</v>
      </c>
      <c r="D423" s="210" t="s">
        <v>24</v>
      </c>
      <c r="E423" s="211" t="s">
        <v>1887</v>
      </c>
      <c r="F423" s="230" t="s">
        <v>4747</v>
      </c>
      <c r="G423" s="194" t="s">
        <v>1884</v>
      </c>
      <c r="H423" s="195">
        <f t="shared" si="6"/>
        <v>1</v>
      </c>
      <c r="I423" s="196">
        <v>45246</v>
      </c>
      <c r="J423" s="197"/>
      <c r="K423" s="197"/>
      <c r="L423" s="198" t="s">
        <v>257</v>
      </c>
      <c r="M423" s="199" t="s">
        <v>922</v>
      </c>
      <c r="N423" s="200">
        <v>5</v>
      </c>
      <c r="O423" s="201">
        <v>0</v>
      </c>
      <c r="P423" s="201">
        <v>0</v>
      </c>
      <c r="Q423" s="202">
        <v>5</v>
      </c>
      <c r="R423" s="203">
        <v>133450</v>
      </c>
      <c r="S423" s="203">
        <v>4718</v>
      </c>
      <c r="T423" s="203">
        <v>0</v>
      </c>
      <c r="U423" s="204">
        <v>138168</v>
      </c>
      <c r="V423" s="212"/>
    </row>
    <row r="424" spans="1:22" ht="25.5" customHeight="1" x14ac:dyDescent="0.15">
      <c r="A424" s="207" t="s">
        <v>1888</v>
      </c>
      <c r="B424" s="208" t="s">
        <v>1889</v>
      </c>
      <c r="C424" s="209" t="s">
        <v>1728</v>
      </c>
      <c r="D424" s="210" t="s">
        <v>24</v>
      </c>
      <c r="E424" s="211" t="s">
        <v>1890</v>
      </c>
      <c r="F424" s="230" t="s">
        <v>4748</v>
      </c>
      <c r="G424" s="194" t="s">
        <v>1891</v>
      </c>
      <c r="H424" s="195">
        <f t="shared" si="6"/>
        <v>1</v>
      </c>
      <c r="I424" s="196">
        <v>45195</v>
      </c>
      <c r="J424" s="197"/>
      <c r="K424" s="197"/>
      <c r="L424" s="198" t="s">
        <v>257</v>
      </c>
      <c r="M424" s="199" t="s">
        <v>564</v>
      </c>
      <c r="N424" s="200">
        <v>1</v>
      </c>
      <c r="O424" s="201">
        <v>0</v>
      </c>
      <c r="P424" s="201">
        <v>0</v>
      </c>
      <c r="Q424" s="202">
        <v>1</v>
      </c>
      <c r="R424" s="203">
        <v>48690</v>
      </c>
      <c r="S424" s="203">
        <v>2560</v>
      </c>
      <c r="T424" s="203">
        <v>0</v>
      </c>
      <c r="U424" s="204">
        <v>51250</v>
      </c>
      <c r="V424" s="212"/>
    </row>
    <row r="425" spans="1:22" ht="25.5" customHeight="1" x14ac:dyDescent="0.15">
      <c r="A425" s="207" t="s">
        <v>1892</v>
      </c>
      <c r="B425" s="208" t="s">
        <v>1893</v>
      </c>
      <c r="C425" s="209" t="s">
        <v>1728</v>
      </c>
      <c r="D425" s="210" t="s">
        <v>24</v>
      </c>
      <c r="E425" s="211" t="s">
        <v>1894</v>
      </c>
      <c r="F425" s="230" t="s">
        <v>4749</v>
      </c>
      <c r="G425" s="194" t="s">
        <v>672</v>
      </c>
      <c r="H425" s="195">
        <f t="shared" si="6"/>
        <v>1</v>
      </c>
      <c r="I425" s="196">
        <v>45113</v>
      </c>
      <c r="J425" s="197"/>
      <c r="K425" s="197"/>
      <c r="L425" s="198" t="s">
        <v>257</v>
      </c>
      <c r="M425" s="199" t="s">
        <v>486</v>
      </c>
      <c r="N425" s="200">
        <v>5</v>
      </c>
      <c r="O425" s="201">
        <v>0</v>
      </c>
      <c r="P425" s="201">
        <v>0</v>
      </c>
      <c r="Q425" s="202">
        <v>5</v>
      </c>
      <c r="R425" s="203">
        <v>133450</v>
      </c>
      <c r="S425" s="203">
        <v>8880</v>
      </c>
      <c r="T425" s="203">
        <v>0</v>
      </c>
      <c r="U425" s="204">
        <v>142330</v>
      </c>
      <c r="V425" s="212"/>
    </row>
    <row r="426" spans="1:22" ht="25.5" customHeight="1" x14ac:dyDescent="0.15">
      <c r="A426" s="207" t="s">
        <v>1895</v>
      </c>
      <c r="B426" s="208" t="s">
        <v>1896</v>
      </c>
      <c r="C426" s="209" t="s">
        <v>1728</v>
      </c>
      <c r="D426" s="210" t="s">
        <v>24</v>
      </c>
      <c r="E426" s="211" t="s">
        <v>1897</v>
      </c>
      <c r="F426" s="230" t="s">
        <v>4750</v>
      </c>
      <c r="G426" s="194" t="s">
        <v>672</v>
      </c>
      <c r="H426" s="195">
        <f t="shared" si="6"/>
        <v>1</v>
      </c>
      <c r="I426" s="196">
        <v>45114</v>
      </c>
      <c r="J426" s="197"/>
      <c r="K426" s="197"/>
      <c r="L426" s="198" t="s">
        <v>257</v>
      </c>
      <c r="M426" s="199" t="s">
        <v>486</v>
      </c>
      <c r="N426" s="200">
        <v>5</v>
      </c>
      <c r="O426" s="201">
        <v>0</v>
      </c>
      <c r="P426" s="201">
        <v>0</v>
      </c>
      <c r="Q426" s="202">
        <v>5</v>
      </c>
      <c r="R426" s="203">
        <v>133450</v>
      </c>
      <c r="S426" s="203">
        <v>7040</v>
      </c>
      <c r="T426" s="203">
        <v>0</v>
      </c>
      <c r="U426" s="204">
        <v>140490</v>
      </c>
      <c r="V426" s="212"/>
    </row>
    <row r="427" spans="1:22" ht="25.5" customHeight="1" x14ac:dyDescent="0.15">
      <c r="A427" s="207" t="s">
        <v>1898</v>
      </c>
      <c r="B427" s="208" t="s">
        <v>1899</v>
      </c>
      <c r="C427" s="209" t="s">
        <v>1728</v>
      </c>
      <c r="D427" s="210" t="s">
        <v>24</v>
      </c>
      <c r="E427" s="211" t="s">
        <v>1900</v>
      </c>
      <c r="F427" s="230" t="s">
        <v>4751</v>
      </c>
      <c r="G427" s="194" t="s">
        <v>672</v>
      </c>
      <c r="H427" s="195">
        <f t="shared" si="6"/>
        <v>1</v>
      </c>
      <c r="I427" s="196">
        <v>45226</v>
      </c>
      <c r="J427" s="197"/>
      <c r="K427" s="197"/>
      <c r="L427" s="198" t="s">
        <v>257</v>
      </c>
      <c r="M427" s="199" t="s">
        <v>486</v>
      </c>
      <c r="N427" s="200">
        <v>5</v>
      </c>
      <c r="O427" s="201">
        <v>0</v>
      </c>
      <c r="P427" s="201">
        <v>0</v>
      </c>
      <c r="Q427" s="202">
        <v>5</v>
      </c>
      <c r="R427" s="203">
        <v>133450</v>
      </c>
      <c r="S427" s="203">
        <v>7420</v>
      </c>
      <c r="T427" s="203">
        <v>0</v>
      </c>
      <c r="U427" s="204">
        <v>140870</v>
      </c>
      <c r="V427" s="212"/>
    </row>
    <row r="428" spans="1:22" ht="25.5" customHeight="1" x14ac:dyDescent="0.15">
      <c r="A428" s="207" t="s">
        <v>1901</v>
      </c>
      <c r="B428" s="208" t="s">
        <v>1902</v>
      </c>
      <c r="C428" s="209" t="s">
        <v>1728</v>
      </c>
      <c r="D428" s="210" t="s">
        <v>24</v>
      </c>
      <c r="E428" s="211" t="s">
        <v>1903</v>
      </c>
      <c r="F428" s="230" t="s">
        <v>4752</v>
      </c>
      <c r="G428" s="194" t="s">
        <v>1133</v>
      </c>
      <c r="H428" s="195">
        <f t="shared" si="6"/>
        <v>2</v>
      </c>
      <c r="I428" s="196">
        <v>45260</v>
      </c>
      <c r="J428" s="197">
        <v>45261</v>
      </c>
      <c r="K428" s="197"/>
      <c r="L428" s="198" t="s">
        <v>257</v>
      </c>
      <c r="M428" s="199" t="s">
        <v>437</v>
      </c>
      <c r="N428" s="200">
        <v>5</v>
      </c>
      <c r="O428" s="201">
        <v>5</v>
      </c>
      <c r="P428" s="201">
        <v>0</v>
      </c>
      <c r="Q428" s="202">
        <v>10</v>
      </c>
      <c r="R428" s="203">
        <v>266900</v>
      </c>
      <c r="S428" s="203">
        <v>120653</v>
      </c>
      <c r="T428" s="203">
        <v>0</v>
      </c>
      <c r="U428" s="204">
        <v>387553</v>
      </c>
      <c r="V428" s="212"/>
    </row>
    <row r="429" spans="1:22" ht="25.5" customHeight="1" x14ac:dyDescent="0.15">
      <c r="A429" s="207" t="s">
        <v>1904</v>
      </c>
      <c r="B429" s="208" t="s">
        <v>1905</v>
      </c>
      <c r="C429" s="209" t="s">
        <v>1728</v>
      </c>
      <c r="D429" s="210" t="s">
        <v>24</v>
      </c>
      <c r="E429" s="211" t="s">
        <v>1906</v>
      </c>
      <c r="F429" s="230" t="s">
        <v>4753</v>
      </c>
      <c r="G429" s="194" t="s">
        <v>1133</v>
      </c>
      <c r="H429" s="195">
        <f t="shared" si="6"/>
        <v>1</v>
      </c>
      <c r="I429" s="196">
        <v>45282</v>
      </c>
      <c r="J429" s="197"/>
      <c r="K429" s="197"/>
      <c r="L429" s="198" t="s">
        <v>257</v>
      </c>
      <c r="M429" s="199" t="s">
        <v>437</v>
      </c>
      <c r="N429" s="200">
        <v>5</v>
      </c>
      <c r="O429" s="201">
        <v>0</v>
      </c>
      <c r="P429" s="201">
        <v>0</v>
      </c>
      <c r="Q429" s="202">
        <v>5</v>
      </c>
      <c r="R429" s="203">
        <v>133450</v>
      </c>
      <c r="S429" s="203">
        <v>35855</v>
      </c>
      <c r="T429" s="203">
        <v>0</v>
      </c>
      <c r="U429" s="204">
        <v>169305</v>
      </c>
      <c r="V429" s="212"/>
    </row>
    <row r="430" spans="1:22" ht="25.5" customHeight="1" x14ac:dyDescent="0.15">
      <c r="A430" s="207" t="s">
        <v>1907</v>
      </c>
      <c r="B430" s="208" t="s">
        <v>1908</v>
      </c>
      <c r="C430" s="209" t="s">
        <v>1728</v>
      </c>
      <c r="D430" s="210" t="s">
        <v>24</v>
      </c>
      <c r="E430" s="211" t="s">
        <v>1909</v>
      </c>
      <c r="F430" s="230" t="s">
        <v>4754</v>
      </c>
      <c r="G430" s="194" t="s">
        <v>1527</v>
      </c>
      <c r="H430" s="195">
        <f t="shared" si="6"/>
        <v>2</v>
      </c>
      <c r="I430" s="196">
        <v>45085</v>
      </c>
      <c r="J430" s="197">
        <v>45086</v>
      </c>
      <c r="K430" s="197"/>
      <c r="L430" s="198" t="s">
        <v>1528</v>
      </c>
      <c r="M430" s="199" t="s">
        <v>1676</v>
      </c>
      <c r="N430" s="200">
        <v>5</v>
      </c>
      <c r="O430" s="201">
        <v>5</v>
      </c>
      <c r="P430" s="201">
        <v>0</v>
      </c>
      <c r="Q430" s="202">
        <v>10</v>
      </c>
      <c r="R430" s="203">
        <v>271180</v>
      </c>
      <c r="S430" s="203">
        <v>36654</v>
      </c>
      <c r="T430" s="203">
        <v>50000</v>
      </c>
      <c r="U430" s="204">
        <v>357834</v>
      </c>
      <c r="V430" s="212"/>
    </row>
    <row r="431" spans="1:22" ht="25.5" customHeight="1" x14ac:dyDescent="0.15">
      <c r="A431" s="207" t="s">
        <v>1910</v>
      </c>
      <c r="B431" s="208" t="s">
        <v>1911</v>
      </c>
      <c r="C431" s="209" t="s">
        <v>1728</v>
      </c>
      <c r="D431" s="210" t="s">
        <v>24</v>
      </c>
      <c r="E431" s="211" t="s">
        <v>1912</v>
      </c>
      <c r="F431" s="230" t="s">
        <v>4755</v>
      </c>
      <c r="G431" s="194" t="s">
        <v>1527</v>
      </c>
      <c r="H431" s="195">
        <f t="shared" si="6"/>
        <v>1</v>
      </c>
      <c r="I431" s="196">
        <v>45301</v>
      </c>
      <c r="J431" s="197"/>
      <c r="K431" s="197"/>
      <c r="L431" s="198" t="s">
        <v>257</v>
      </c>
      <c r="M431" s="199" t="s">
        <v>521</v>
      </c>
      <c r="N431" s="200">
        <v>5</v>
      </c>
      <c r="O431" s="201">
        <v>0</v>
      </c>
      <c r="P431" s="201">
        <v>0</v>
      </c>
      <c r="Q431" s="202">
        <v>5</v>
      </c>
      <c r="R431" s="203">
        <v>72530</v>
      </c>
      <c r="S431" s="203">
        <v>20441</v>
      </c>
      <c r="T431" s="203">
        <v>50000</v>
      </c>
      <c r="U431" s="204">
        <v>142971</v>
      </c>
      <c r="V431" s="212"/>
    </row>
    <row r="432" spans="1:22" ht="25.5" customHeight="1" x14ac:dyDescent="0.15">
      <c r="A432" s="207" t="s">
        <v>1913</v>
      </c>
      <c r="B432" s="208" t="s">
        <v>1914</v>
      </c>
      <c r="C432" s="209" t="s">
        <v>1728</v>
      </c>
      <c r="D432" s="210" t="s">
        <v>24</v>
      </c>
      <c r="E432" s="211" t="s">
        <v>1915</v>
      </c>
      <c r="F432" s="230" t="s">
        <v>4756</v>
      </c>
      <c r="G432" s="194" t="s">
        <v>1916</v>
      </c>
      <c r="H432" s="195">
        <f t="shared" si="6"/>
        <v>1</v>
      </c>
      <c r="I432" s="196">
        <v>45279</v>
      </c>
      <c r="J432" s="197"/>
      <c r="K432" s="197"/>
      <c r="L432" s="198" t="s">
        <v>531</v>
      </c>
      <c r="M432" s="199" t="s">
        <v>532</v>
      </c>
      <c r="N432" s="200">
        <v>2</v>
      </c>
      <c r="O432" s="201">
        <v>0</v>
      </c>
      <c r="P432" s="201">
        <v>0</v>
      </c>
      <c r="Q432" s="202">
        <v>2</v>
      </c>
      <c r="R432" s="203">
        <v>70810</v>
      </c>
      <c r="S432" s="203">
        <v>4688</v>
      </c>
      <c r="T432" s="203">
        <v>0</v>
      </c>
      <c r="U432" s="204">
        <v>75498</v>
      </c>
      <c r="V432" s="212"/>
    </row>
    <row r="433" spans="1:22" ht="25.5" customHeight="1" x14ac:dyDescent="0.15">
      <c r="A433" s="207" t="s">
        <v>1917</v>
      </c>
      <c r="B433" s="208" t="s">
        <v>1918</v>
      </c>
      <c r="C433" s="209" t="s">
        <v>1728</v>
      </c>
      <c r="D433" s="210" t="s">
        <v>24</v>
      </c>
      <c r="E433" s="211" t="s">
        <v>1919</v>
      </c>
      <c r="F433" s="230" t="s">
        <v>4757</v>
      </c>
      <c r="G433" s="194" t="s">
        <v>1920</v>
      </c>
      <c r="H433" s="195">
        <f t="shared" si="6"/>
        <v>3</v>
      </c>
      <c r="I433" s="196">
        <v>45110</v>
      </c>
      <c r="J433" s="197">
        <v>45209</v>
      </c>
      <c r="K433" s="197">
        <v>45309</v>
      </c>
      <c r="L433" s="198" t="s">
        <v>257</v>
      </c>
      <c r="M433" s="199" t="s">
        <v>486</v>
      </c>
      <c r="N433" s="200">
        <v>3</v>
      </c>
      <c r="O433" s="201">
        <v>3</v>
      </c>
      <c r="P433" s="201">
        <v>5</v>
      </c>
      <c r="Q433" s="202">
        <v>11</v>
      </c>
      <c r="R433" s="203">
        <v>298350</v>
      </c>
      <c r="S433" s="203">
        <v>118908</v>
      </c>
      <c r="T433" s="203">
        <v>0</v>
      </c>
      <c r="U433" s="204">
        <v>417258</v>
      </c>
      <c r="V433" s="212"/>
    </row>
    <row r="434" spans="1:22" ht="25.5" customHeight="1" x14ac:dyDescent="0.15">
      <c r="A434" s="207" t="s">
        <v>1921</v>
      </c>
      <c r="B434" s="208" t="s">
        <v>1922</v>
      </c>
      <c r="C434" s="209" t="s">
        <v>1728</v>
      </c>
      <c r="D434" s="210" t="s">
        <v>24</v>
      </c>
      <c r="E434" s="211" t="s">
        <v>1923</v>
      </c>
      <c r="F434" s="230" t="s">
        <v>4758</v>
      </c>
      <c r="G434" s="194" t="s">
        <v>1683</v>
      </c>
      <c r="H434" s="195">
        <f t="shared" si="6"/>
        <v>3</v>
      </c>
      <c r="I434" s="196">
        <v>45118</v>
      </c>
      <c r="J434" s="197">
        <v>45205</v>
      </c>
      <c r="K434" s="197">
        <v>45281</v>
      </c>
      <c r="L434" s="198" t="s">
        <v>257</v>
      </c>
      <c r="M434" s="199" t="s">
        <v>486</v>
      </c>
      <c r="N434" s="200">
        <v>5</v>
      </c>
      <c r="O434" s="201">
        <v>5</v>
      </c>
      <c r="P434" s="201">
        <v>5</v>
      </c>
      <c r="Q434" s="202">
        <v>15</v>
      </c>
      <c r="R434" s="203">
        <v>360750</v>
      </c>
      <c r="S434" s="203">
        <v>127950</v>
      </c>
      <c r="T434" s="203">
        <v>0</v>
      </c>
      <c r="U434" s="204">
        <v>488700</v>
      </c>
      <c r="V434" s="212"/>
    </row>
    <row r="435" spans="1:22" ht="25.5" customHeight="1" x14ac:dyDescent="0.15">
      <c r="A435" s="207" t="s">
        <v>1924</v>
      </c>
      <c r="B435" s="208" t="s">
        <v>1925</v>
      </c>
      <c r="C435" s="209" t="s">
        <v>1728</v>
      </c>
      <c r="D435" s="210" t="s">
        <v>24</v>
      </c>
      <c r="E435" s="211" t="s">
        <v>1926</v>
      </c>
      <c r="F435" s="230" t="s">
        <v>4759</v>
      </c>
      <c r="G435" s="194" t="s">
        <v>1920</v>
      </c>
      <c r="H435" s="195">
        <f t="shared" si="6"/>
        <v>3</v>
      </c>
      <c r="I435" s="196">
        <v>45189</v>
      </c>
      <c r="J435" s="197">
        <v>45194</v>
      </c>
      <c r="K435" s="197">
        <v>45217</v>
      </c>
      <c r="L435" s="198" t="s">
        <v>257</v>
      </c>
      <c r="M435" s="199" t="s">
        <v>486</v>
      </c>
      <c r="N435" s="200">
        <v>5</v>
      </c>
      <c r="O435" s="201">
        <v>5</v>
      </c>
      <c r="P435" s="201">
        <v>5</v>
      </c>
      <c r="Q435" s="202">
        <v>15</v>
      </c>
      <c r="R435" s="203">
        <v>328150</v>
      </c>
      <c r="S435" s="203">
        <v>127726</v>
      </c>
      <c r="T435" s="203">
        <v>0</v>
      </c>
      <c r="U435" s="204">
        <v>455876</v>
      </c>
      <c r="V435" s="212"/>
    </row>
    <row r="436" spans="1:22" ht="25.5" customHeight="1" x14ac:dyDescent="0.15">
      <c r="A436" s="207" t="s">
        <v>1927</v>
      </c>
      <c r="B436" s="208" t="s">
        <v>1928</v>
      </c>
      <c r="C436" s="209" t="s">
        <v>1728</v>
      </c>
      <c r="D436" s="210" t="s">
        <v>24</v>
      </c>
      <c r="E436" s="211" t="s">
        <v>1929</v>
      </c>
      <c r="F436" s="230" t="s">
        <v>4760</v>
      </c>
      <c r="G436" s="194" t="s">
        <v>1930</v>
      </c>
      <c r="H436" s="195">
        <f t="shared" si="6"/>
        <v>3</v>
      </c>
      <c r="I436" s="196">
        <v>45303</v>
      </c>
      <c r="J436" s="197">
        <v>45306</v>
      </c>
      <c r="K436" s="197">
        <v>45307</v>
      </c>
      <c r="L436" s="198" t="s">
        <v>257</v>
      </c>
      <c r="M436" s="199" t="s">
        <v>564</v>
      </c>
      <c r="N436" s="200">
        <v>0</v>
      </c>
      <c r="O436" s="201">
        <v>0</v>
      </c>
      <c r="P436" s="201">
        <v>1</v>
      </c>
      <c r="Q436" s="202">
        <v>1</v>
      </c>
      <c r="R436" s="203">
        <v>125190</v>
      </c>
      <c r="S436" s="203">
        <v>3182</v>
      </c>
      <c r="T436" s="203">
        <v>47300</v>
      </c>
      <c r="U436" s="204">
        <v>175672</v>
      </c>
      <c r="V436" s="212"/>
    </row>
    <row r="437" spans="1:22" ht="25.5" customHeight="1" x14ac:dyDescent="0.15">
      <c r="A437" s="207" t="s">
        <v>1931</v>
      </c>
      <c r="B437" s="208" t="s">
        <v>1932</v>
      </c>
      <c r="C437" s="209" t="s">
        <v>1728</v>
      </c>
      <c r="D437" s="210" t="s">
        <v>24</v>
      </c>
      <c r="E437" s="211" t="s">
        <v>1933</v>
      </c>
      <c r="F437" s="230" t="s">
        <v>4761</v>
      </c>
      <c r="G437" s="194" t="s">
        <v>771</v>
      </c>
      <c r="H437" s="195">
        <f t="shared" si="6"/>
        <v>2</v>
      </c>
      <c r="I437" s="196">
        <v>45118</v>
      </c>
      <c r="J437" s="197">
        <v>45119</v>
      </c>
      <c r="K437" s="197"/>
      <c r="L437" s="198" t="s">
        <v>722</v>
      </c>
      <c r="M437" s="199" t="s">
        <v>723</v>
      </c>
      <c r="N437" s="200">
        <v>1</v>
      </c>
      <c r="O437" s="201">
        <v>1</v>
      </c>
      <c r="P437" s="201">
        <v>0</v>
      </c>
      <c r="Q437" s="202">
        <v>2</v>
      </c>
      <c r="R437" s="203">
        <v>92100</v>
      </c>
      <c r="S437" s="203">
        <v>8000</v>
      </c>
      <c r="T437" s="203">
        <v>49840</v>
      </c>
      <c r="U437" s="204">
        <v>149940</v>
      </c>
      <c r="V437" s="212" t="s">
        <v>573</v>
      </c>
    </row>
    <row r="438" spans="1:22" ht="25.5" customHeight="1" x14ac:dyDescent="0.15">
      <c r="A438" s="207" t="s">
        <v>1934</v>
      </c>
      <c r="B438" s="208" t="s">
        <v>1935</v>
      </c>
      <c r="C438" s="209" t="s">
        <v>1728</v>
      </c>
      <c r="D438" s="210" t="s">
        <v>24</v>
      </c>
      <c r="E438" s="211" t="s">
        <v>1936</v>
      </c>
      <c r="F438" s="230" t="s">
        <v>4762</v>
      </c>
      <c r="G438" s="194" t="s">
        <v>1937</v>
      </c>
      <c r="H438" s="195">
        <f t="shared" si="6"/>
        <v>1</v>
      </c>
      <c r="I438" s="196">
        <v>45262</v>
      </c>
      <c r="J438" s="197"/>
      <c r="K438" s="197"/>
      <c r="L438" s="198" t="s">
        <v>462</v>
      </c>
      <c r="M438" s="199" t="s">
        <v>717</v>
      </c>
      <c r="N438" s="200">
        <v>2</v>
      </c>
      <c r="O438" s="201">
        <v>0</v>
      </c>
      <c r="P438" s="201">
        <v>0</v>
      </c>
      <c r="Q438" s="202">
        <v>2</v>
      </c>
      <c r="R438" s="203">
        <v>54460</v>
      </c>
      <c r="S438" s="203">
        <v>586</v>
      </c>
      <c r="T438" s="203">
        <v>0</v>
      </c>
      <c r="U438" s="204">
        <v>55046</v>
      </c>
      <c r="V438" s="212"/>
    </row>
    <row r="439" spans="1:22" ht="25.5" customHeight="1" x14ac:dyDescent="0.15">
      <c r="A439" s="207" t="s">
        <v>1938</v>
      </c>
      <c r="B439" s="208" t="s">
        <v>1939</v>
      </c>
      <c r="C439" s="209" t="s">
        <v>1728</v>
      </c>
      <c r="D439" s="210" t="s">
        <v>24</v>
      </c>
      <c r="E439" s="211" t="s">
        <v>1940</v>
      </c>
      <c r="F439" s="230" t="s">
        <v>4763</v>
      </c>
      <c r="G439" s="194" t="s">
        <v>1941</v>
      </c>
      <c r="H439" s="195">
        <f t="shared" si="6"/>
        <v>3</v>
      </c>
      <c r="I439" s="196">
        <v>45176</v>
      </c>
      <c r="J439" s="197">
        <v>45180</v>
      </c>
      <c r="K439" s="197">
        <v>45194</v>
      </c>
      <c r="L439" s="198" t="s">
        <v>531</v>
      </c>
      <c r="M439" s="199" t="s">
        <v>532</v>
      </c>
      <c r="N439" s="200">
        <v>2</v>
      </c>
      <c r="O439" s="201">
        <v>2</v>
      </c>
      <c r="P439" s="201">
        <v>2</v>
      </c>
      <c r="Q439" s="202">
        <v>6</v>
      </c>
      <c r="R439" s="203">
        <v>185190</v>
      </c>
      <c r="S439" s="203">
        <v>5040</v>
      </c>
      <c r="T439" s="203">
        <v>0</v>
      </c>
      <c r="U439" s="204">
        <v>190230</v>
      </c>
      <c r="V439" s="212"/>
    </row>
    <row r="440" spans="1:22" ht="25.5" customHeight="1" x14ac:dyDescent="0.15">
      <c r="A440" s="207" t="s">
        <v>1942</v>
      </c>
      <c r="B440" s="208" t="s">
        <v>1943</v>
      </c>
      <c r="C440" s="209" t="s">
        <v>1728</v>
      </c>
      <c r="D440" s="210" t="s">
        <v>24</v>
      </c>
      <c r="E440" s="211" t="s">
        <v>1944</v>
      </c>
      <c r="F440" s="230" t="s">
        <v>4764</v>
      </c>
      <c r="G440" s="194" t="s">
        <v>1945</v>
      </c>
      <c r="H440" s="195">
        <f t="shared" si="6"/>
        <v>3</v>
      </c>
      <c r="I440" s="196">
        <v>45203</v>
      </c>
      <c r="J440" s="197">
        <v>45203</v>
      </c>
      <c r="K440" s="197">
        <v>45203</v>
      </c>
      <c r="L440" s="198" t="s">
        <v>474</v>
      </c>
      <c r="M440" s="199" t="s">
        <v>480</v>
      </c>
      <c r="N440" s="200">
        <v>0</v>
      </c>
      <c r="O440" s="201">
        <v>0</v>
      </c>
      <c r="P440" s="201">
        <v>0</v>
      </c>
      <c r="Q440" s="202">
        <v>0</v>
      </c>
      <c r="R440" s="203">
        <v>106950</v>
      </c>
      <c r="S440" s="203">
        <v>720</v>
      </c>
      <c r="T440" s="203">
        <v>0</v>
      </c>
      <c r="U440" s="204">
        <v>107670</v>
      </c>
      <c r="V440" s="205" t="s">
        <v>1946</v>
      </c>
    </row>
    <row r="441" spans="1:22" ht="25.5" customHeight="1" x14ac:dyDescent="0.15">
      <c r="A441" s="207" t="s">
        <v>1947</v>
      </c>
      <c r="B441" s="208" t="s">
        <v>1948</v>
      </c>
      <c r="C441" s="209" t="s">
        <v>1728</v>
      </c>
      <c r="D441" s="210" t="s">
        <v>24</v>
      </c>
      <c r="E441" s="211" t="s">
        <v>1949</v>
      </c>
      <c r="F441" s="230" t="s">
        <v>4765</v>
      </c>
      <c r="G441" s="194" t="s">
        <v>1950</v>
      </c>
      <c r="H441" s="195">
        <f t="shared" si="6"/>
        <v>1</v>
      </c>
      <c r="I441" s="196">
        <v>45087</v>
      </c>
      <c r="J441" s="197"/>
      <c r="K441" s="197"/>
      <c r="L441" s="198" t="s">
        <v>257</v>
      </c>
      <c r="M441" s="199" t="s">
        <v>437</v>
      </c>
      <c r="N441" s="200">
        <v>1</v>
      </c>
      <c r="O441" s="201">
        <v>0</v>
      </c>
      <c r="P441" s="201">
        <v>0</v>
      </c>
      <c r="Q441" s="202">
        <v>1</v>
      </c>
      <c r="R441" s="203">
        <v>48690</v>
      </c>
      <c r="S441" s="203">
        <v>3760</v>
      </c>
      <c r="T441" s="203">
        <v>0</v>
      </c>
      <c r="U441" s="204">
        <v>52450</v>
      </c>
      <c r="V441" s="212"/>
    </row>
    <row r="442" spans="1:22" ht="25.5" customHeight="1" x14ac:dyDescent="0.15">
      <c r="A442" s="207" t="s">
        <v>1951</v>
      </c>
      <c r="B442" s="208" t="s">
        <v>1952</v>
      </c>
      <c r="C442" s="209" t="s">
        <v>1728</v>
      </c>
      <c r="D442" s="210" t="s">
        <v>24</v>
      </c>
      <c r="E442" s="211" t="s">
        <v>1953</v>
      </c>
      <c r="F442" s="230" t="s">
        <v>4766</v>
      </c>
      <c r="G442" s="194" t="s">
        <v>1954</v>
      </c>
      <c r="H442" s="195">
        <f t="shared" si="6"/>
        <v>3</v>
      </c>
      <c r="I442" s="196">
        <v>45217</v>
      </c>
      <c r="J442" s="197">
        <v>45218</v>
      </c>
      <c r="K442" s="197">
        <v>45219</v>
      </c>
      <c r="L442" s="198" t="s">
        <v>610</v>
      </c>
      <c r="M442" s="199" t="s">
        <v>732</v>
      </c>
      <c r="N442" s="200">
        <v>5</v>
      </c>
      <c r="O442" s="201">
        <v>5</v>
      </c>
      <c r="P442" s="201">
        <v>5</v>
      </c>
      <c r="Q442" s="202">
        <v>15</v>
      </c>
      <c r="R442" s="203">
        <v>400350</v>
      </c>
      <c r="S442" s="203">
        <v>14280</v>
      </c>
      <c r="T442" s="203">
        <v>0</v>
      </c>
      <c r="U442" s="204">
        <v>414630</v>
      </c>
      <c r="V442" s="212"/>
    </row>
    <row r="443" spans="1:22" ht="63.75" customHeight="1" x14ac:dyDescent="0.15">
      <c r="A443" s="207" t="s">
        <v>1955</v>
      </c>
      <c r="B443" s="208" t="s">
        <v>1956</v>
      </c>
      <c r="C443" s="209" t="s">
        <v>1728</v>
      </c>
      <c r="D443" s="210" t="s">
        <v>24</v>
      </c>
      <c r="E443" s="211" t="s">
        <v>1957</v>
      </c>
      <c r="F443" s="230" t="s">
        <v>4767</v>
      </c>
      <c r="G443" s="194" t="s">
        <v>1958</v>
      </c>
      <c r="H443" s="195">
        <f t="shared" si="6"/>
        <v>2</v>
      </c>
      <c r="I443" s="196">
        <v>45065</v>
      </c>
      <c r="J443" s="197">
        <v>45100</v>
      </c>
      <c r="K443" s="197"/>
      <c r="L443" s="198" t="s">
        <v>1142</v>
      </c>
      <c r="M443" s="199" t="s">
        <v>723</v>
      </c>
      <c r="N443" s="200">
        <v>2</v>
      </c>
      <c r="O443" s="201">
        <v>2</v>
      </c>
      <c r="P443" s="201">
        <v>0</v>
      </c>
      <c r="Q443" s="202">
        <v>4</v>
      </c>
      <c r="R443" s="203">
        <v>149540</v>
      </c>
      <c r="S443" s="203">
        <v>9432</v>
      </c>
      <c r="T443" s="203">
        <v>0</v>
      </c>
      <c r="U443" s="204">
        <v>158972</v>
      </c>
      <c r="V443" s="212"/>
    </row>
    <row r="444" spans="1:22" ht="25.5" customHeight="1" x14ac:dyDescent="0.15">
      <c r="A444" s="207" t="s">
        <v>1959</v>
      </c>
      <c r="B444" s="208" t="s">
        <v>1960</v>
      </c>
      <c r="C444" s="209" t="s">
        <v>1728</v>
      </c>
      <c r="D444" s="210" t="s">
        <v>24</v>
      </c>
      <c r="E444" s="211" t="s">
        <v>1961</v>
      </c>
      <c r="F444" s="230" t="s">
        <v>4768</v>
      </c>
      <c r="G444" s="194" t="s">
        <v>1958</v>
      </c>
      <c r="H444" s="195">
        <f t="shared" si="6"/>
        <v>3</v>
      </c>
      <c r="I444" s="196">
        <v>45267</v>
      </c>
      <c r="J444" s="197">
        <v>45268</v>
      </c>
      <c r="K444" s="197">
        <v>45275</v>
      </c>
      <c r="L444" s="198" t="s">
        <v>1142</v>
      </c>
      <c r="M444" s="199" t="s">
        <v>723</v>
      </c>
      <c r="N444" s="200">
        <v>2</v>
      </c>
      <c r="O444" s="201">
        <v>2</v>
      </c>
      <c r="P444" s="201">
        <v>2</v>
      </c>
      <c r="Q444" s="202">
        <v>6</v>
      </c>
      <c r="R444" s="203">
        <v>200550</v>
      </c>
      <c r="S444" s="203">
        <v>19746</v>
      </c>
      <c r="T444" s="203">
        <v>31680</v>
      </c>
      <c r="U444" s="204">
        <v>251976</v>
      </c>
      <c r="V444" s="212"/>
    </row>
    <row r="445" spans="1:22" ht="25.5" customHeight="1" x14ac:dyDescent="0.15">
      <c r="A445" s="207" t="s">
        <v>1962</v>
      </c>
      <c r="B445" s="208" t="s">
        <v>1963</v>
      </c>
      <c r="C445" s="209" t="s">
        <v>1728</v>
      </c>
      <c r="D445" s="210" t="s">
        <v>24</v>
      </c>
      <c r="E445" s="211" t="s">
        <v>1964</v>
      </c>
      <c r="F445" s="230" t="s">
        <v>4769</v>
      </c>
      <c r="G445" s="194" t="s">
        <v>1965</v>
      </c>
      <c r="H445" s="195">
        <f t="shared" si="6"/>
        <v>1</v>
      </c>
      <c r="I445" s="196">
        <v>45110</v>
      </c>
      <c r="J445" s="197"/>
      <c r="K445" s="197"/>
      <c r="L445" s="198" t="s">
        <v>531</v>
      </c>
      <c r="M445" s="199" t="s">
        <v>532</v>
      </c>
      <c r="N445" s="200">
        <v>0</v>
      </c>
      <c r="O445" s="201">
        <v>0</v>
      </c>
      <c r="P445" s="201">
        <v>0</v>
      </c>
      <c r="Q445" s="202">
        <v>0</v>
      </c>
      <c r="R445" s="203">
        <v>35650</v>
      </c>
      <c r="S445" s="203">
        <v>792</v>
      </c>
      <c r="T445" s="203">
        <v>0</v>
      </c>
      <c r="U445" s="204">
        <v>36442</v>
      </c>
      <c r="V445" s="212"/>
    </row>
    <row r="446" spans="1:22" ht="25.5" customHeight="1" x14ac:dyDescent="0.15">
      <c r="A446" s="207" t="s">
        <v>1966</v>
      </c>
      <c r="B446" s="208" t="s">
        <v>1967</v>
      </c>
      <c r="C446" s="209" t="s">
        <v>1728</v>
      </c>
      <c r="D446" s="210" t="s">
        <v>24</v>
      </c>
      <c r="E446" s="211" t="s">
        <v>1968</v>
      </c>
      <c r="F446" s="230" t="s">
        <v>4770</v>
      </c>
      <c r="G446" s="194" t="s">
        <v>1969</v>
      </c>
      <c r="H446" s="195">
        <f t="shared" si="6"/>
        <v>3</v>
      </c>
      <c r="I446" s="196">
        <v>45174</v>
      </c>
      <c r="J446" s="197">
        <v>45175</v>
      </c>
      <c r="K446" s="197">
        <v>45176</v>
      </c>
      <c r="L446" s="198" t="s">
        <v>610</v>
      </c>
      <c r="M446" s="199" t="s">
        <v>732</v>
      </c>
      <c r="N446" s="200">
        <v>5</v>
      </c>
      <c r="O446" s="201">
        <v>5</v>
      </c>
      <c r="P446" s="201">
        <v>5</v>
      </c>
      <c r="Q446" s="202">
        <v>15</v>
      </c>
      <c r="R446" s="203">
        <v>400350</v>
      </c>
      <c r="S446" s="203">
        <v>20340</v>
      </c>
      <c r="T446" s="203">
        <v>0</v>
      </c>
      <c r="U446" s="204">
        <v>420690</v>
      </c>
      <c r="V446" s="212"/>
    </row>
    <row r="447" spans="1:22" ht="25.5" customHeight="1" x14ac:dyDescent="0.15">
      <c r="A447" s="207" t="s">
        <v>1970</v>
      </c>
      <c r="B447" s="208" t="s">
        <v>1971</v>
      </c>
      <c r="C447" s="209" t="s">
        <v>1728</v>
      </c>
      <c r="D447" s="210" t="s">
        <v>24</v>
      </c>
      <c r="E447" s="211" t="s">
        <v>1972</v>
      </c>
      <c r="F447" s="230" t="s">
        <v>4771</v>
      </c>
      <c r="G447" s="194" t="s">
        <v>1969</v>
      </c>
      <c r="H447" s="195">
        <f t="shared" si="6"/>
        <v>3</v>
      </c>
      <c r="I447" s="196">
        <v>45264</v>
      </c>
      <c r="J447" s="197">
        <v>45265</v>
      </c>
      <c r="K447" s="197">
        <v>45266</v>
      </c>
      <c r="L447" s="198" t="s">
        <v>610</v>
      </c>
      <c r="M447" s="199" t="s">
        <v>732</v>
      </c>
      <c r="N447" s="200">
        <v>5</v>
      </c>
      <c r="O447" s="201">
        <v>5</v>
      </c>
      <c r="P447" s="201">
        <v>5</v>
      </c>
      <c r="Q447" s="202">
        <v>15</v>
      </c>
      <c r="R447" s="203">
        <v>400350</v>
      </c>
      <c r="S447" s="203">
        <v>20940</v>
      </c>
      <c r="T447" s="203">
        <v>0</v>
      </c>
      <c r="U447" s="204">
        <v>421290</v>
      </c>
      <c r="V447" s="212"/>
    </row>
    <row r="448" spans="1:22" ht="25.5" customHeight="1" x14ac:dyDescent="0.15">
      <c r="A448" s="207" t="s">
        <v>1973</v>
      </c>
      <c r="B448" s="208" t="s">
        <v>1974</v>
      </c>
      <c r="C448" s="209" t="s">
        <v>1728</v>
      </c>
      <c r="D448" s="210" t="s">
        <v>24</v>
      </c>
      <c r="E448" s="211" t="s">
        <v>1975</v>
      </c>
      <c r="F448" s="230" t="s">
        <v>4772</v>
      </c>
      <c r="G448" s="194" t="s">
        <v>1969</v>
      </c>
      <c r="H448" s="195">
        <f t="shared" si="6"/>
        <v>3</v>
      </c>
      <c r="I448" s="196">
        <v>45271</v>
      </c>
      <c r="J448" s="197">
        <v>45272</v>
      </c>
      <c r="K448" s="197">
        <v>45273</v>
      </c>
      <c r="L448" s="198" t="s">
        <v>610</v>
      </c>
      <c r="M448" s="199" t="s">
        <v>732</v>
      </c>
      <c r="N448" s="200">
        <v>5</v>
      </c>
      <c r="O448" s="201">
        <v>5</v>
      </c>
      <c r="P448" s="201">
        <v>5</v>
      </c>
      <c r="Q448" s="202">
        <v>15</v>
      </c>
      <c r="R448" s="203">
        <v>400350</v>
      </c>
      <c r="S448" s="203">
        <v>18900</v>
      </c>
      <c r="T448" s="203">
        <v>0</v>
      </c>
      <c r="U448" s="204">
        <v>419250</v>
      </c>
      <c r="V448" s="212"/>
    </row>
    <row r="449" spans="1:22" ht="25.5" customHeight="1" x14ac:dyDescent="0.15">
      <c r="A449" s="207" t="s">
        <v>1976</v>
      </c>
      <c r="B449" s="208" t="s">
        <v>1977</v>
      </c>
      <c r="C449" s="209" t="s">
        <v>1728</v>
      </c>
      <c r="D449" s="210" t="s">
        <v>24</v>
      </c>
      <c r="E449" s="211" t="s">
        <v>1978</v>
      </c>
      <c r="F449" s="230" t="s">
        <v>4773</v>
      </c>
      <c r="G449" s="194" t="s">
        <v>1969</v>
      </c>
      <c r="H449" s="195">
        <f t="shared" si="6"/>
        <v>3</v>
      </c>
      <c r="I449" s="196">
        <v>45303</v>
      </c>
      <c r="J449" s="197">
        <v>45306</v>
      </c>
      <c r="K449" s="197">
        <v>45307</v>
      </c>
      <c r="L449" s="198" t="s">
        <v>610</v>
      </c>
      <c r="M449" s="199" t="s">
        <v>732</v>
      </c>
      <c r="N449" s="200">
        <v>5</v>
      </c>
      <c r="O449" s="201">
        <v>5</v>
      </c>
      <c r="P449" s="201">
        <v>5</v>
      </c>
      <c r="Q449" s="202">
        <v>15</v>
      </c>
      <c r="R449" s="203">
        <v>400350</v>
      </c>
      <c r="S449" s="203">
        <v>14400</v>
      </c>
      <c r="T449" s="203">
        <v>0</v>
      </c>
      <c r="U449" s="204">
        <v>414750</v>
      </c>
      <c r="V449" s="212"/>
    </row>
    <row r="450" spans="1:22" ht="25.5" customHeight="1" x14ac:dyDescent="0.15">
      <c r="A450" s="207" t="s">
        <v>1979</v>
      </c>
      <c r="B450" s="208" t="s">
        <v>1980</v>
      </c>
      <c r="C450" s="209" t="s">
        <v>1728</v>
      </c>
      <c r="D450" s="210" t="s">
        <v>24</v>
      </c>
      <c r="E450" s="211" t="s">
        <v>1981</v>
      </c>
      <c r="F450" s="230" t="s">
        <v>4774</v>
      </c>
      <c r="G450" s="194" t="s">
        <v>1982</v>
      </c>
      <c r="H450" s="195">
        <f t="shared" si="6"/>
        <v>1</v>
      </c>
      <c r="I450" s="196">
        <v>45202</v>
      </c>
      <c r="J450" s="197"/>
      <c r="K450" s="197"/>
      <c r="L450" s="198" t="s">
        <v>474</v>
      </c>
      <c r="M450" s="199" t="s">
        <v>475</v>
      </c>
      <c r="N450" s="200">
        <v>0</v>
      </c>
      <c r="O450" s="201">
        <v>0</v>
      </c>
      <c r="P450" s="201">
        <v>0</v>
      </c>
      <c r="Q450" s="202">
        <v>0</v>
      </c>
      <c r="R450" s="203">
        <v>35650</v>
      </c>
      <c r="S450" s="203">
        <v>1220</v>
      </c>
      <c r="T450" s="203">
        <v>0</v>
      </c>
      <c r="U450" s="204">
        <v>36870</v>
      </c>
      <c r="V450" s="212"/>
    </row>
    <row r="451" spans="1:22" ht="25.5" customHeight="1" x14ac:dyDescent="0.15">
      <c r="A451" s="207" t="s">
        <v>1983</v>
      </c>
      <c r="B451" s="208" t="s">
        <v>1984</v>
      </c>
      <c r="C451" s="209" t="s">
        <v>1728</v>
      </c>
      <c r="D451" s="210" t="s">
        <v>24</v>
      </c>
      <c r="E451" s="211" t="s">
        <v>1985</v>
      </c>
      <c r="F451" s="230" t="s">
        <v>4775</v>
      </c>
      <c r="G451" s="194" t="s">
        <v>1543</v>
      </c>
      <c r="H451" s="195">
        <f t="shared" si="6"/>
        <v>2</v>
      </c>
      <c r="I451" s="196">
        <v>45183</v>
      </c>
      <c r="J451" s="197">
        <v>45184</v>
      </c>
      <c r="K451" s="197"/>
      <c r="L451" s="198" t="s">
        <v>836</v>
      </c>
      <c r="M451" s="199" t="s">
        <v>1544</v>
      </c>
      <c r="N451" s="200">
        <v>5</v>
      </c>
      <c r="O451" s="201">
        <v>5</v>
      </c>
      <c r="P451" s="201">
        <v>0</v>
      </c>
      <c r="Q451" s="202">
        <v>10</v>
      </c>
      <c r="R451" s="203">
        <v>281880</v>
      </c>
      <c r="S451" s="203">
        <v>95022</v>
      </c>
      <c r="T451" s="203">
        <v>50000</v>
      </c>
      <c r="U451" s="204">
        <v>426902</v>
      </c>
      <c r="V451" s="212"/>
    </row>
    <row r="452" spans="1:22" ht="25.5" customHeight="1" x14ac:dyDescent="0.15">
      <c r="A452" s="207" t="s">
        <v>1986</v>
      </c>
      <c r="B452" s="208" t="s">
        <v>1987</v>
      </c>
      <c r="C452" s="209" t="s">
        <v>1728</v>
      </c>
      <c r="D452" s="210" t="s">
        <v>24</v>
      </c>
      <c r="E452" s="211" t="s">
        <v>1988</v>
      </c>
      <c r="F452" s="230" t="s">
        <v>4776</v>
      </c>
      <c r="G452" s="194" t="s">
        <v>1543</v>
      </c>
      <c r="H452" s="195">
        <f t="shared" si="6"/>
        <v>3</v>
      </c>
      <c r="I452" s="196">
        <v>45215</v>
      </c>
      <c r="J452" s="197">
        <v>45216</v>
      </c>
      <c r="K452" s="197">
        <v>45217</v>
      </c>
      <c r="L452" s="198" t="s">
        <v>836</v>
      </c>
      <c r="M452" s="199" t="s">
        <v>1544</v>
      </c>
      <c r="N452" s="200">
        <v>5</v>
      </c>
      <c r="O452" s="201">
        <v>5</v>
      </c>
      <c r="P452" s="201">
        <v>5</v>
      </c>
      <c r="Q452" s="202">
        <v>15</v>
      </c>
      <c r="R452" s="203">
        <v>419610</v>
      </c>
      <c r="S452" s="203">
        <v>129449</v>
      </c>
      <c r="T452" s="203">
        <v>50000</v>
      </c>
      <c r="U452" s="204">
        <v>599059</v>
      </c>
      <c r="V452" s="212"/>
    </row>
    <row r="453" spans="1:22" ht="25.5" customHeight="1" x14ac:dyDescent="0.15">
      <c r="A453" s="207" t="s">
        <v>1989</v>
      </c>
      <c r="B453" s="208" t="s">
        <v>1990</v>
      </c>
      <c r="C453" s="209" t="s">
        <v>1728</v>
      </c>
      <c r="D453" s="210" t="s">
        <v>24</v>
      </c>
      <c r="E453" s="211" t="s">
        <v>1991</v>
      </c>
      <c r="F453" s="230" t="s">
        <v>4777</v>
      </c>
      <c r="G453" s="194" t="s">
        <v>1992</v>
      </c>
      <c r="H453" s="195">
        <f t="shared" ref="H453:H516" si="7">COUNTA(I453:K453)</f>
        <v>3</v>
      </c>
      <c r="I453" s="196">
        <v>45230</v>
      </c>
      <c r="J453" s="197">
        <v>45231</v>
      </c>
      <c r="K453" s="197">
        <v>45232</v>
      </c>
      <c r="L453" s="198" t="s">
        <v>610</v>
      </c>
      <c r="M453" s="199" t="s">
        <v>732</v>
      </c>
      <c r="N453" s="200">
        <v>5</v>
      </c>
      <c r="O453" s="201">
        <v>5</v>
      </c>
      <c r="P453" s="201">
        <v>5</v>
      </c>
      <c r="Q453" s="202">
        <v>15</v>
      </c>
      <c r="R453" s="203">
        <v>400350</v>
      </c>
      <c r="S453" s="203">
        <v>14520</v>
      </c>
      <c r="T453" s="203">
        <v>0</v>
      </c>
      <c r="U453" s="204">
        <v>414870</v>
      </c>
      <c r="V453" s="212"/>
    </row>
    <row r="454" spans="1:22" ht="25.5" customHeight="1" x14ac:dyDescent="0.15">
      <c r="A454" s="207" t="s">
        <v>1993</v>
      </c>
      <c r="B454" s="208" t="s">
        <v>1994</v>
      </c>
      <c r="C454" s="209" t="s">
        <v>1728</v>
      </c>
      <c r="D454" s="210" t="s">
        <v>24</v>
      </c>
      <c r="E454" s="211" t="s">
        <v>1995</v>
      </c>
      <c r="F454" s="230" t="s">
        <v>4778</v>
      </c>
      <c r="G454" s="194" t="s">
        <v>1992</v>
      </c>
      <c r="H454" s="195">
        <f t="shared" si="7"/>
        <v>3</v>
      </c>
      <c r="I454" s="196">
        <v>45236</v>
      </c>
      <c r="J454" s="197">
        <v>45237</v>
      </c>
      <c r="K454" s="197">
        <v>45238</v>
      </c>
      <c r="L454" s="198" t="s">
        <v>610</v>
      </c>
      <c r="M454" s="199" t="s">
        <v>732</v>
      </c>
      <c r="N454" s="200">
        <v>5</v>
      </c>
      <c r="O454" s="201">
        <v>5</v>
      </c>
      <c r="P454" s="201">
        <v>5</v>
      </c>
      <c r="Q454" s="202">
        <v>15</v>
      </c>
      <c r="R454" s="203">
        <v>400350</v>
      </c>
      <c r="S454" s="203">
        <v>19620</v>
      </c>
      <c r="T454" s="203">
        <v>0</v>
      </c>
      <c r="U454" s="204">
        <v>419970</v>
      </c>
      <c r="V454" s="212"/>
    </row>
    <row r="455" spans="1:22" ht="25.5" customHeight="1" x14ac:dyDescent="0.15">
      <c r="A455" s="207" t="s">
        <v>1996</v>
      </c>
      <c r="B455" s="208" t="s">
        <v>1997</v>
      </c>
      <c r="C455" s="209" t="s">
        <v>1728</v>
      </c>
      <c r="D455" s="210" t="s">
        <v>24</v>
      </c>
      <c r="E455" s="211" t="s">
        <v>1998</v>
      </c>
      <c r="F455" s="230" t="s">
        <v>4779</v>
      </c>
      <c r="G455" s="194" t="s">
        <v>1992</v>
      </c>
      <c r="H455" s="195">
        <f t="shared" si="7"/>
        <v>3</v>
      </c>
      <c r="I455" s="196">
        <v>45274</v>
      </c>
      <c r="J455" s="197">
        <v>45275</v>
      </c>
      <c r="K455" s="197">
        <v>45278</v>
      </c>
      <c r="L455" s="198" t="s">
        <v>610</v>
      </c>
      <c r="M455" s="199" t="s">
        <v>732</v>
      </c>
      <c r="N455" s="200">
        <v>5</v>
      </c>
      <c r="O455" s="201">
        <v>5</v>
      </c>
      <c r="P455" s="201">
        <v>5</v>
      </c>
      <c r="Q455" s="202">
        <v>15</v>
      </c>
      <c r="R455" s="203">
        <v>400350</v>
      </c>
      <c r="S455" s="203">
        <v>15540</v>
      </c>
      <c r="T455" s="203">
        <v>0</v>
      </c>
      <c r="U455" s="204">
        <v>415890</v>
      </c>
      <c r="V455" s="212"/>
    </row>
    <row r="456" spans="1:22" ht="25.5" customHeight="1" x14ac:dyDescent="0.15">
      <c r="A456" s="207" t="s">
        <v>1999</v>
      </c>
      <c r="B456" s="208" t="s">
        <v>2000</v>
      </c>
      <c r="C456" s="209" t="s">
        <v>1728</v>
      </c>
      <c r="D456" s="210" t="s">
        <v>24</v>
      </c>
      <c r="E456" s="211" t="s">
        <v>2001</v>
      </c>
      <c r="F456" s="230" t="s">
        <v>4780</v>
      </c>
      <c r="G456" s="194" t="s">
        <v>1992</v>
      </c>
      <c r="H456" s="195">
        <f t="shared" si="7"/>
        <v>3</v>
      </c>
      <c r="I456" s="196">
        <v>45279</v>
      </c>
      <c r="J456" s="197">
        <v>45280</v>
      </c>
      <c r="K456" s="197">
        <v>45281</v>
      </c>
      <c r="L456" s="198" t="s">
        <v>610</v>
      </c>
      <c r="M456" s="199" t="s">
        <v>732</v>
      </c>
      <c r="N456" s="200">
        <v>5</v>
      </c>
      <c r="O456" s="201">
        <v>5</v>
      </c>
      <c r="P456" s="201">
        <v>5</v>
      </c>
      <c r="Q456" s="202">
        <v>15</v>
      </c>
      <c r="R456" s="203">
        <v>400350</v>
      </c>
      <c r="S456" s="203">
        <v>18480</v>
      </c>
      <c r="T456" s="203">
        <v>0</v>
      </c>
      <c r="U456" s="204">
        <v>418830</v>
      </c>
      <c r="V456" s="212"/>
    </row>
    <row r="457" spans="1:22" ht="25.5" customHeight="1" x14ac:dyDescent="0.15">
      <c r="A457" s="207" t="s">
        <v>2002</v>
      </c>
      <c r="B457" s="208" t="s">
        <v>2003</v>
      </c>
      <c r="C457" s="209" t="s">
        <v>1728</v>
      </c>
      <c r="D457" s="210" t="s">
        <v>24</v>
      </c>
      <c r="E457" s="211" t="s">
        <v>2004</v>
      </c>
      <c r="F457" s="230" t="s">
        <v>4781</v>
      </c>
      <c r="G457" s="194" t="s">
        <v>1992</v>
      </c>
      <c r="H457" s="195">
        <f t="shared" si="7"/>
        <v>3</v>
      </c>
      <c r="I457" s="196">
        <v>45306</v>
      </c>
      <c r="J457" s="197">
        <v>45307</v>
      </c>
      <c r="K457" s="197">
        <v>45309</v>
      </c>
      <c r="L457" s="198" t="s">
        <v>610</v>
      </c>
      <c r="M457" s="199" t="s">
        <v>732</v>
      </c>
      <c r="N457" s="200">
        <v>5</v>
      </c>
      <c r="O457" s="201">
        <v>5</v>
      </c>
      <c r="P457" s="201">
        <v>5</v>
      </c>
      <c r="Q457" s="202">
        <v>15</v>
      </c>
      <c r="R457" s="203">
        <v>400350</v>
      </c>
      <c r="S457" s="203">
        <v>13020</v>
      </c>
      <c r="T457" s="203">
        <v>0</v>
      </c>
      <c r="U457" s="204">
        <v>413370</v>
      </c>
      <c r="V457" s="212"/>
    </row>
    <row r="458" spans="1:22" ht="25.5" customHeight="1" x14ac:dyDescent="0.15">
      <c r="A458" s="207" t="s">
        <v>2005</v>
      </c>
      <c r="B458" s="208" t="s">
        <v>2006</v>
      </c>
      <c r="C458" s="209" t="s">
        <v>1728</v>
      </c>
      <c r="D458" s="210" t="s">
        <v>24</v>
      </c>
      <c r="E458" s="211" t="s">
        <v>2007</v>
      </c>
      <c r="F458" s="230" t="s">
        <v>4782</v>
      </c>
      <c r="G458" s="194" t="s">
        <v>2008</v>
      </c>
      <c r="H458" s="195">
        <f t="shared" si="7"/>
        <v>1</v>
      </c>
      <c r="I458" s="196">
        <v>45225</v>
      </c>
      <c r="J458" s="197"/>
      <c r="K458" s="197"/>
      <c r="L458" s="198" t="s">
        <v>722</v>
      </c>
      <c r="M458" s="199" t="s">
        <v>2009</v>
      </c>
      <c r="N458" s="200">
        <v>3</v>
      </c>
      <c r="O458" s="201">
        <v>0</v>
      </c>
      <c r="P458" s="201">
        <v>0</v>
      </c>
      <c r="Q458" s="202">
        <v>3</v>
      </c>
      <c r="R458" s="203">
        <v>82450</v>
      </c>
      <c r="S458" s="203">
        <v>3000</v>
      </c>
      <c r="T458" s="203">
        <v>49600</v>
      </c>
      <c r="U458" s="204">
        <v>135050</v>
      </c>
      <c r="V458" s="212"/>
    </row>
    <row r="459" spans="1:22" ht="25.5" customHeight="1" x14ac:dyDescent="0.15">
      <c r="A459" s="207" t="s">
        <v>2010</v>
      </c>
      <c r="B459" s="208" t="s">
        <v>2011</v>
      </c>
      <c r="C459" s="209" t="s">
        <v>1728</v>
      </c>
      <c r="D459" s="210" t="s">
        <v>24</v>
      </c>
      <c r="E459" s="211" t="s">
        <v>2012</v>
      </c>
      <c r="F459" s="230" t="s">
        <v>4783</v>
      </c>
      <c r="G459" s="194" t="s">
        <v>2008</v>
      </c>
      <c r="H459" s="195">
        <f t="shared" si="7"/>
        <v>1</v>
      </c>
      <c r="I459" s="196">
        <v>45231</v>
      </c>
      <c r="J459" s="197"/>
      <c r="K459" s="197"/>
      <c r="L459" s="198" t="s">
        <v>722</v>
      </c>
      <c r="M459" s="199" t="s">
        <v>2009</v>
      </c>
      <c r="N459" s="200">
        <v>3</v>
      </c>
      <c r="O459" s="201">
        <v>0</v>
      </c>
      <c r="P459" s="201">
        <v>0</v>
      </c>
      <c r="Q459" s="202">
        <v>3</v>
      </c>
      <c r="R459" s="203">
        <v>66850</v>
      </c>
      <c r="S459" s="203">
        <v>3964</v>
      </c>
      <c r="T459" s="203">
        <v>33050</v>
      </c>
      <c r="U459" s="204">
        <v>103864</v>
      </c>
      <c r="V459" s="212"/>
    </row>
    <row r="460" spans="1:22" ht="25.5" customHeight="1" x14ac:dyDescent="0.15">
      <c r="A460" s="207" t="s">
        <v>2013</v>
      </c>
      <c r="B460" s="208" t="s">
        <v>2014</v>
      </c>
      <c r="C460" s="209" t="s">
        <v>1728</v>
      </c>
      <c r="D460" s="210" t="s">
        <v>24</v>
      </c>
      <c r="E460" s="211" t="s">
        <v>2015</v>
      </c>
      <c r="F460" s="230" t="s">
        <v>4784</v>
      </c>
      <c r="G460" s="194" t="s">
        <v>2016</v>
      </c>
      <c r="H460" s="195">
        <f t="shared" si="7"/>
        <v>3</v>
      </c>
      <c r="I460" s="196">
        <v>45099</v>
      </c>
      <c r="J460" s="197">
        <v>45103</v>
      </c>
      <c r="K460" s="197">
        <v>45120</v>
      </c>
      <c r="L460" s="198" t="s">
        <v>474</v>
      </c>
      <c r="M460" s="199" t="s">
        <v>480</v>
      </c>
      <c r="N460" s="200">
        <v>5</v>
      </c>
      <c r="O460" s="201">
        <v>5</v>
      </c>
      <c r="P460" s="201">
        <v>5</v>
      </c>
      <c r="Q460" s="202">
        <v>15</v>
      </c>
      <c r="R460" s="203">
        <v>400350</v>
      </c>
      <c r="S460" s="203">
        <v>31620</v>
      </c>
      <c r="T460" s="203">
        <v>0</v>
      </c>
      <c r="U460" s="204">
        <v>431970</v>
      </c>
      <c r="V460" s="212"/>
    </row>
    <row r="461" spans="1:22" ht="25.5" customHeight="1" x14ac:dyDescent="0.15">
      <c r="A461" s="207" t="s">
        <v>2017</v>
      </c>
      <c r="B461" s="208" t="s">
        <v>2018</v>
      </c>
      <c r="C461" s="209" t="s">
        <v>1728</v>
      </c>
      <c r="D461" s="210" t="s">
        <v>24</v>
      </c>
      <c r="E461" s="211" t="s">
        <v>2019</v>
      </c>
      <c r="F461" s="230" t="s">
        <v>4785</v>
      </c>
      <c r="G461" s="194" t="s">
        <v>2016</v>
      </c>
      <c r="H461" s="195">
        <f t="shared" si="7"/>
        <v>3</v>
      </c>
      <c r="I461" s="196">
        <v>45181</v>
      </c>
      <c r="J461" s="197">
        <v>45183</v>
      </c>
      <c r="K461" s="197">
        <v>45184</v>
      </c>
      <c r="L461" s="198" t="s">
        <v>474</v>
      </c>
      <c r="M461" s="199" t="s">
        <v>480</v>
      </c>
      <c r="N461" s="200">
        <v>5</v>
      </c>
      <c r="O461" s="201">
        <v>5</v>
      </c>
      <c r="P461" s="201">
        <v>5</v>
      </c>
      <c r="Q461" s="202">
        <v>15</v>
      </c>
      <c r="R461" s="203">
        <v>400350</v>
      </c>
      <c r="S461" s="203">
        <v>23520</v>
      </c>
      <c r="T461" s="203">
        <v>0</v>
      </c>
      <c r="U461" s="204">
        <v>423870</v>
      </c>
      <c r="V461" s="212"/>
    </row>
    <row r="462" spans="1:22" ht="25.5" customHeight="1" x14ac:dyDescent="0.15">
      <c r="A462" s="207" t="s">
        <v>2020</v>
      </c>
      <c r="B462" s="208" t="s">
        <v>2021</v>
      </c>
      <c r="C462" s="209" t="s">
        <v>1728</v>
      </c>
      <c r="D462" s="210" t="s">
        <v>24</v>
      </c>
      <c r="E462" s="211" t="s">
        <v>2022</v>
      </c>
      <c r="F462" s="230" t="s">
        <v>4786</v>
      </c>
      <c r="G462" s="194" t="s">
        <v>2023</v>
      </c>
      <c r="H462" s="195">
        <f t="shared" si="7"/>
        <v>3</v>
      </c>
      <c r="I462" s="196">
        <v>45167</v>
      </c>
      <c r="J462" s="197">
        <v>45168</v>
      </c>
      <c r="K462" s="197">
        <v>45169</v>
      </c>
      <c r="L462" s="198" t="s">
        <v>610</v>
      </c>
      <c r="M462" s="199" t="s">
        <v>732</v>
      </c>
      <c r="N462" s="200">
        <v>5</v>
      </c>
      <c r="O462" s="201">
        <v>5</v>
      </c>
      <c r="P462" s="201">
        <v>5</v>
      </c>
      <c r="Q462" s="202">
        <v>15</v>
      </c>
      <c r="R462" s="203">
        <v>400350</v>
      </c>
      <c r="S462" s="203">
        <v>41040</v>
      </c>
      <c r="T462" s="203">
        <v>0</v>
      </c>
      <c r="U462" s="204">
        <v>441390</v>
      </c>
      <c r="V462" s="212"/>
    </row>
    <row r="463" spans="1:22" ht="25.5" customHeight="1" x14ac:dyDescent="0.15">
      <c r="A463" s="207" t="s">
        <v>2024</v>
      </c>
      <c r="B463" s="208" t="s">
        <v>2025</v>
      </c>
      <c r="C463" s="209" t="s">
        <v>1728</v>
      </c>
      <c r="D463" s="210" t="s">
        <v>24</v>
      </c>
      <c r="E463" s="211" t="s">
        <v>2026</v>
      </c>
      <c r="F463" s="230" t="s">
        <v>4787</v>
      </c>
      <c r="G463" s="194" t="s">
        <v>2027</v>
      </c>
      <c r="H463" s="195">
        <f t="shared" si="7"/>
        <v>3</v>
      </c>
      <c r="I463" s="196">
        <v>45188</v>
      </c>
      <c r="J463" s="197">
        <v>45195</v>
      </c>
      <c r="K463" s="197">
        <v>45202</v>
      </c>
      <c r="L463" s="198" t="s">
        <v>610</v>
      </c>
      <c r="M463" s="199" t="s">
        <v>732</v>
      </c>
      <c r="N463" s="200">
        <v>5</v>
      </c>
      <c r="O463" s="201">
        <v>5</v>
      </c>
      <c r="P463" s="201">
        <v>5</v>
      </c>
      <c r="Q463" s="202">
        <v>15</v>
      </c>
      <c r="R463" s="203">
        <v>400350</v>
      </c>
      <c r="S463" s="203">
        <v>139038</v>
      </c>
      <c r="T463" s="203">
        <v>0</v>
      </c>
      <c r="U463" s="204">
        <v>539388</v>
      </c>
      <c r="V463" s="212"/>
    </row>
    <row r="464" spans="1:22" ht="25.5" customHeight="1" x14ac:dyDescent="0.15">
      <c r="A464" s="207" t="s">
        <v>2028</v>
      </c>
      <c r="B464" s="208" t="s">
        <v>2029</v>
      </c>
      <c r="C464" s="209" t="s">
        <v>1728</v>
      </c>
      <c r="D464" s="210" t="s">
        <v>24</v>
      </c>
      <c r="E464" s="211" t="s">
        <v>2030</v>
      </c>
      <c r="F464" s="230" t="s">
        <v>4788</v>
      </c>
      <c r="G464" s="194" t="s">
        <v>1159</v>
      </c>
      <c r="H464" s="195">
        <f t="shared" si="7"/>
        <v>3</v>
      </c>
      <c r="I464" s="196">
        <v>45215</v>
      </c>
      <c r="J464" s="197">
        <v>45216</v>
      </c>
      <c r="K464" s="197">
        <v>45217</v>
      </c>
      <c r="L464" s="198" t="s">
        <v>257</v>
      </c>
      <c r="M464" s="199" t="s">
        <v>486</v>
      </c>
      <c r="N464" s="200">
        <v>3</v>
      </c>
      <c r="O464" s="201">
        <v>3</v>
      </c>
      <c r="P464" s="201">
        <v>3</v>
      </c>
      <c r="Q464" s="202">
        <v>9</v>
      </c>
      <c r="R464" s="203">
        <v>224310</v>
      </c>
      <c r="S464" s="203">
        <v>143530</v>
      </c>
      <c r="T464" s="203">
        <v>49500</v>
      </c>
      <c r="U464" s="204">
        <v>417340</v>
      </c>
      <c r="V464" s="212"/>
    </row>
    <row r="465" spans="1:22" ht="25.5" customHeight="1" x14ac:dyDescent="0.15">
      <c r="A465" s="207" t="s">
        <v>2031</v>
      </c>
      <c r="B465" s="208" t="s">
        <v>2032</v>
      </c>
      <c r="C465" s="209" t="s">
        <v>1728</v>
      </c>
      <c r="D465" s="210" t="s">
        <v>24</v>
      </c>
      <c r="E465" s="211" t="s">
        <v>2033</v>
      </c>
      <c r="F465" s="230" t="s">
        <v>4789</v>
      </c>
      <c r="G465" s="194" t="s">
        <v>1159</v>
      </c>
      <c r="H465" s="195">
        <f t="shared" si="7"/>
        <v>2</v>
      </c>
      <c r="I465" s="196">
        <v>45218</v>
      </c>
      <c r="J465" s="197">
        <v>45219</v>
      </c>
      <c r="K465" s="197"/>
      <c r="L465" s="198" t="s">
        <v>257</v>
      </c>
      <c r="M465" s="199" t="s">
        <v>486</v>
      </c>
      <c r="N465" s="200">
        <v>3</v>
      </c>
      <c r="O465" s="201">
        <v>3</v>
      </c>
      <c r="P465" s="201">
        <v>0</v>
      </c>
      <c r="Q465" s="202">
        <v>6</v>
      </c>
      <c r="R465" s="203">
        <v>169100</v>
      </c>
      <c r="S465" s="203">
        <v>100960</v>
      </c>
      <c r="T465" s="203">
        <v>49500</v>
      </c>
      <c r="U465" s="204">
        <v>319560</v>
      </c>
      <c r="V465" s="212"/>
    </row>
    <row r="466" spans="1:22" ht="25.5" customHeight="1" x14ac:dyDescent="0.15">
      <c r="A466" s="207" t="s">
        <v>2034</v>
      </c>
      <c r="B466" s="208" t="s">
        <v>2035</v>
      </c>
      <c r="C466" s="209" t="s">
        <v>1728</v>
      </c>
      <c r="D466" s="210" t="s">
        <v>24</v>
      </c>
      <c r="E466" s="211" t="s">
        <v>2036</v>
      </c>
      <c r="F466" s="230" t="s">
        <v>4790</v>
      </c>
      <c r="G466" s="194" t="s">
        <v>1694</v>
      </c>
      <c r="H466" s="195">
        <f t="shared" si="7"/>
        <v>3</v>
      </c>
      <c r="I466" s="196">
        <v>45195</v>
      </c>
      <c r="J466" s="197">
        <v>45202</v>
      </c>
      <c r="K466" s="197">
        <v>45216</v>
      </c>
      <c r="L466" s="198" t="s">
        <v>610</v>
      </c>
      <c r="M466" s="199" t="s">
        <v>732</v>
      </c>
      <c r="N466" s="200">
        <v>5</v>
      </c>
      <c r="O466" s="201">
        <v>5</v>
      </c>
      <c r="P466" s="201">
        <v>5</v>
      </c>
      <c r="Q466" s="202">
        <v>15</v>
      </c>
      <c r="R466" s="203">
        <v>400350</v>
      </c>
      <c r="S466" s="203">
        <v>38406</v>
      </c>
      <c r="T466" s="203">
        <v>0</v>
      </c>
      <c r="U466" s="204">
        <v>438756</v>
      </c>
      <c r="V466" s="212"/>
    </row>
    <row r="467" spans="1:22" ht="25.5" customHeight="1" x14ac:dyDescent="0.15">
      <c r="A467" s="207" t="s">
        <v>2037</v>
      </c>
      <c r="B467" s="208" t="s">
        <v>2038</v>
      </c>
      <c r="C467" s="209" t="s">
        <v>1728</v>
      </c>
      <c r="D467" s="210" t="s">
        <v>24</v>
      </c>
      <c r="E467" s="211" t="s">
        <v>2039</v>
      </c>
      <c r="F467" s="230" t="s">
        <v>4791</v>
      </c>
      <c r="G467" s="194" t="s">
        <v>2040</v>
      </c>
      <c r="H467" s="195">
        <f t="shared" si="7"/>
        <v>3</v>
      </c>
      <c r="I467" s="196">
        <v>45105</v>
      </c>
      <c r="J467" s="197">
        <v>45106</v>
      </c>
      <c r="K467" s="197">
        <v>45107</v>
      </c>
      <c r="L467" s="198" t="s">
        <v>610</v>
      </c>
      <c r="M467" s="199" t="s">
        <v>732</v>
      </c>
      <c r="N467" s="200">
        <v>5</v>
      </c>
      <c r="O467" s="201">
        <v>5</v>
      </c>
      <c r="P467" s="201">
        <v>5</v>
      </c>
      <c r="Q467" s="202">
        <v>15</v>
      </c>
      <c r="R467" s="203">
        <v>400350</v>
      </c>
      <c r="S467" s="203">
        <v>44280</v>
      </c>
      <c r="T467" s="203">
        <v>0</v>
      </c>
      <c r="U467" s="204">
        <v>444630</v>
      </c>
      <c r="V467" s="212"/>
    </row>
    <row r="468" spans="1:22" ht="25.5" customHeight="1" x14ac:dyDescent="0.15">
      <c r="A468" s="207" t="s">
        <v>2041</v>
      </c>
      <c r="B468" s="208" t="s">
        <v>2042</v>
      </c>
      <c r="C468" s="209" t="s">
        <v>1728</v>
      </c>
      <c r="D468" s="210" t="s">
        <v>24</v>
      </c>
      <c r="E468" s="211" t="s">
        <v>2043</v>
      </c>
      <c r="F468" s="230" t="s">
        <v>4792</v>
      </c>
      <c r="G468" s="194" t="s">
        <v>2040</v>
      </c>
      <c r="H468" s="195">
        <f t="shared" si="7"/>
        <v>3</v>
      </c>
      <c r="I468" s="196">
        <v>45110</v>
      </c>
      <c r="J468" s="197">
        <v>45111</v>
      </c>
      <c r="K468" s="197">
        <v>45112</v>
      </c>
      <c r="L468" s="198" t="s">
        <v>610</v>
      </c>
      <c r="M468" s="199" t="s">
        <v>732</v>
      </c>
      <c r="N468" s="200">
        <v>5</v>
      </c>
      <c r="O468" s="201">
        <v>5</v>
      </c>
      <c r="P468" s="201">
        <v>5</v>
      </c>
      <c r="Q468" s="202">
        <v>15</v>
      </c>
      <c r="R468" s="203">
        <v>400350</v>
      </c>
      <c r="S468" s="203">
        <v>35400</v>
      </c>
      <c r="T468" s="203">
        <v>0</v>
      </c>
      <c r="U468" s="204">
        <v>435750</v>
      </c>
      <c r="V468" s="212"/>
    </row>
    <row r="469" spans="1:22" ht="25.5" customHeight="1" x14ac:dyDescent="0.15">
      <c r="A469" s="207" t="s">
        <v>2044</v>
      </c>
      <c r="B469" s="208" t="s">
        <v>2045</v>
      </c>
      <c r="C469" s="209" t="s">
        <v>1728</v>
      </c>
      <c r="D469" s="210" t="s">
        <v>24</v>
      </c>
      <c r="E469" s="211" t="s">
        <v>2046</v>
      </c>
      <c r="F469" s="230" t="s">
        <v>4793</v>
      </c>
      <c r="G469" s="194" t="s">
        <v>2040</v>
      </c>
      <c r="H469" s="195">
        <f t="shared" si="7"/>
        <v>3</v>
      </c>
      <c r="I469" s="196">
        <v>45121</v>
      </c>
      <c r="J469" s="197">
        <v>45125</v>
      </c>
      <c r="K469" s="197">
        <v>45126</v>
      </c>
      <c r="L469" s="198" t="s">
        <v>610</v>
      </c>
      <c r="M469" s="199" t="s">
        <v>732</v>
      </c>
      <c r="N469" s="200">
        <v>5</v>
      </c>
      <c r="O469" s="201">
        <v>5</v>
      </c>
      <c r="P469" s="201">
        <v>5</v>
      </c>
      <c r="Q469" s="202">
        <v>15</v>
      </c>
      <c r="R469" s="203">
        <v>400350</v>
      </c>
      <c r="S469" s="203">
        <v>41100</v>
      </c>
      <c r="T469" s="203">
        <v>0</v>
      </c>
      <c r="U469" s="204">
        <v>441450</v>
      </c>
      <c r="V469" s="212"/>
    </row>
    <row r="470" spans="1:22" ht="25.5" customHeight="1" x14ac:dyDescent="0.15">
      <c r="A470" s="207" t="s">
        <v>2047</v>
      </c>
      <c r="B470" s="208" t="s">
        <v>2048</v>
      </c>
      <c r="C470" s="209" t="s">
        <v>1728</v>
      </c>
      <c r="D470" s="210" t="s">
        <v>24</v>
      </c>
      <c r="E470" s="211" t="s">
        <v>2049</v>
      </c>
      <c r="F470" s="230" t="s">
        <v>4794</v>
      </c>
      <c r="G470" s="194" t="s">
        <v>2040</v>
      </c>
      <c r="H470" s="195">
        <f t="shared" si="7"/>
        <v>3</v>
      </c>
      <c r="I470" s="196">
        <v>45267</v>
      </c>
      <c r="J470" s="197">
        <v>45272</v>
      </c>
      <c r="K470" s="197">
        <v>45275</v>
      </c>
      <c r="L470" s="198" t="s">
        <v>610</v>
      </c>
      <c r="M470" s="199" t="s">
        <v>732</v>
      </c>
      <c r="N470" s="200">
        <v>5</v>
      </c>
      <c r="O470" s="201">
        <v>5</v>
      </c>
      <c r="P470" s="201">
        <v>5</v>
      </c>
      <c r="Q470" s="202">
        <v>15</v>
      </c>
      <c r="R470" s="203">
        <v>400350</v>
      </c>
      <c r="S470" s="203">
        <v>39600</v>
      </c>
      <c r="T470" s="203">
        <v>0</v>
      </c>
      <c r="U470" s="204">
        <v>439950</v>
      </c>
      <c r="V470" s="212"/>
    </row>
    <row r="471" spans="1:22" ht="25.5" customHeight="1" x14ac:dyDescent="0.15">
      <c r="A471" s="207" t="s">
        <v>2050</v>
      </c>
      <c r="B471" s="208" t="s">
        <v>2051</v>
      </c>
      <c r="C471" s="209" t="s">
        <v>1728</v>
      </c>
      <c r="D471" s="210" t="s">
        <v>24</v>
      </c>
      <c r="E471" s="211" t="s">
        <v>1887</v>
      </c>
      <c r="F471" s="230" t="s">
        <v>4795</v>
      </c>
      <c r="G471" s="194" t="s">
        <v>2052</v>
      </c>
      <c r="H471" s="195">
        <f t="shared" si="7"/>
        <v>2</v>
      </c>
      <c r="I471" s="196">
        <v>45244</v>
      </c>
      <c r="J471" s="197">
        <v>45245</v>
      </c>
      <c r="K471" s="197"/>
      <c r="L471" s="198" t="s">
        <v>722</v>
      </c>
      <c r="M471" s="199" t="s">
        <v>723</v>
      </c>
      <c r="N471" s="200">
        <v>1</v>
      </c>
      <c r="O471" s="201">
        <v>1</v>
      </c>
      <c r="P471" s="201">
        <v>0</v>
      </c>
      <c r="Q471" s="202">
        <v>2</v>
      </c>
      <c r="R471" s="203">
        <v>102500</v>
      </c>
      <c r="S471" s="203">
        <v>1972</v>
      </c>
      <c r="T471" s="203">
        <v>0</v>
      </c>
      <c r="U471" s="204">
        <v>104472</v>
      </c>
      <c r="V471" s="212"/>
    </row>
    <row r="472" spans="1:22" ht="25.5" customHeight="1" x14ac:dyDescent="0.15">
      <c r="A472" s="207" t="s">
        <v>2053</v>
      </c>
      <c r="B472" s="208" t="s">
        <v>2054</v>
      </c>
      <c r="C472" s="209" t="s">
        <v>1728</v>
      </c>
      <c r="D472" s="210" t="s">
        <v>24</v>
      </c>
      <c r="E472" s="211" t="s">
        <v>1883</v>
      </c>
      <c r="F472" s="230" t="s">
        <v>4796</v>
      </c>
      <c r="G472" s="194" t="s">
        <v>2052</v>
      </c>
      <c r="H472" s="195">
        <f t="shared" si="7"/>
        <v>2</v>
      </c>
      <c r="I472" s="196">
        <v>45260</v>
      </c>
      <c r="J472" s="197">
        <v>45261</v>
      </c>
      <c r="K472" s="197"/>
      <c r="L472" s="198" t="s">
        <v>462</v>
      </c>
      <c r="M472" s="199" t="s">
        <v>486</v>
      </c>
      <c r="N472" s="200">
        <v>1</v>
      </c>
      <c r="O472" s="201">
        <v>1</v>
      </c>
      <c r="P472" s="201">
        <v>0</v>
      </c>
      <c r="Q472" s="202">
        <v>2</v>
      </c>
      <c r="R472" s="203">
        <v>102500</v>
      </c>
      <c r="S472" s="203">
        <v>2344</v>
      </c>
      <c r="T472" s="203">
        <v>0</v>
      </c>
      <c r="U472" s="204">
        <v>104844</v>
      </c>
      <c r="V472" s="212"/>
    </row>
    <row r="473" spans="1:22" ht="25.5" customHeight="1" x14ac:dyDescent="0.15">
      <c r="A473" s="207" t="s">
        <v>2055</v>
      </c>
      <c r="B473" s="208" t="s">
        <v>2056</v>
      </c>
      <c r="C473" s="209" t="s">
        <v>1728</v>
      </c>
      <c r="D473" s="210" t="s">
        <v>24</v>
      </c>
      <c r="E473" s="211" t="s">
        <v>2057</v>
      </c>
      <c r="F473" s="230" t="s">
        <v>4797</v>
      </c>
      <c r="G473" s="194" t="s">
        <v>2052</v>
      </c>
      <c r="H473" s="195">
        <f t="shared" si="7"/>
        <v>2</v>
      </c>
      <c r="I473" s="196">
        <v>45267</v>
      </c>
      <c r="J473" s="197">
        <v>45268</v>
      </c>
      <c r="K473" s="197"/>
      <c r="L473" s="198" t="s">
        <v>722</v>
      </c>
      <c r="M473" s="199" t="s">
        <v>723</v>
      </c>
      <c r="N473" s="200">
        <v>1</v>
      </c>
      <c r="O473" s="201">
        <v>1</v>
      </c>
      <c r="P473" s="201">
        <v>0</v>
      </c>
      <c r="Q473" s="202">
        <v>2</v>
      </c>
      <c r="R473" s="203">
        <v>79860</v>
      </c>
      <c r="S473" s="203">
        <v>3020</v>
      </c>
      <c r="T473" s="203">
        <v>0</v>
      </c>
      <c r="U473" s="204">
        <v>82880</v>
      </c>
      <c r="V473" s="212"/>
    </row>
    <row r="474" spans="1:22" ht="25.5" customHeight="1" x14ac:dyDescent="0.15">
      <c r="A474" s="207" t="s">
        <v>2058</v>
      </c>
      <c r="B474" s="208" t="s">
        <v>2059</v>
      </c>
      <c r="C474" s="209" t="s">
        <v>1728</v>
      </c>
      <c r="D474" s="210" t="s">
        <v>24</v>
      </c>
      <c r="E474" s="211" t="s">
        <v>2060</v>
      </c>
      <c r="F474" s="230" t="s">
        <v>4798</v>
      </c>
      <c r="G474" s="194" t="s">
        <v>2061</v>
      </c>
      <c r="H474" s="195">
        <f t="shared" si="7"/>
        <v>1</v>
      </c>
      <c r="I474" s="196">
        <v>45308</v>
      </c>
      <c r="J474" s="197"/>
      <c r="K474" s="197"/>
      <c r="L474" s="198" t="s">
        <v>257</v>
      </c>
      <c r="M474" s="199" t="s">
        <v>521</v>
      </c>
      <c r="N474" s="200">
        <v>2</v>
      </c>
      <c r="O474" s="201">
        <v>0</v>
      </c>
      <c r="P474" s="201">
        <v>0</v>
      </c>
      <c r="Q474" s="202">
        <v>2</v>
      </c>
      <c r="R474" s="203">
        <v>61730</v>
      </c>
      <c r="S474" s="203">
        <v>13566</v>
      </c>
      <c r="T474" s="203">
        <v>0</v>
      </c>
      <c r="U474" s="204">
        <v>75296</v>
      </c>
      <c r="V474" s="212"/>
    </row>
    <row r="475" spans="1:22" ht="25.5" customHeight="1" x14ac:dyDescent="0.15">
      <c r="A475" s="207" t="s">
        <v>2062</v>
      </c>
      <c r="B475" s="208" t="s">
        <v>2063</v>
      </c>
      <c r="C475" s="209" t="s">
        <v>1728</v>
      </c>
      <c r="D475" s="210" t="s">
        <v>24</v>
      </c>
      <c r="E475" s="211" t="s">
        <v>2064</v>
      </c>
      <c r="F475" s="230" t="s">
        <v>4799</v>
      </c>
      <c r="G475" s="194" t="s">
        <v>2065</v>
      </c>
      <c r="H475" s="195">
        <f t="shared" si="7"/>
        <v>1</v>
      </c>
      <c r="I475" s="196">
        <v>45120</v>
      </c>
      <c r="J475" s="197"/>
      <c r="K475" s="197"/>
      <c r="L475" s="198" t="s">
        <v>257</v>
      </c>
      <c r="M475" s="199" t="s">
        <v>486</v>
      </c>
      <c r="N475" s="200">
        <v>2</v>
      </c>
      <c r="O475" s="201">
        <v>0</v>
      </c>
      <c r="P475" s="201">
        <v>0</v>
      </c>
      <c r="Q475" s="202">
        <v>2</v>
      </c>
      <c r="R475" s="203">
        <v>63870</v>
      </c>
      <c r="S475" s="203">
        <v>199860</v>
      </c>
      <c r="T475" s="203">
        <v>0</v>
      </c>
      <c r="U475" s="204">
        <v>263730</v>
      </c>
      <c r="V475" s="212"/>
    </row>
    <row r="476" spans="1:22" ht="25.5" customHeight="1" x14ac:dyDescent="0.15">
      <c r="A476" s="207" t="s">
        <v>2066</v>
      </c>
      <c r="B476" s="208" t="s">
        <v>2067</v>
      </c>
      <c r="C476" s="209" t="s">
        <v>1728</v>
      </c>
      <c r="D476" s="210" t="s">
        <v>24</v>
      </c>
      <c r="E476" s="211" t="s">
        <v>2068</v>
      </c>
      <c r="F476" s="230" t="s">
        <v>4800</v>
      </c>
      <c r="G476" s="194" t="s">
        <v>2069</v>
      </c>
      <c r="H476" s="195">
        <f t="shared" si="7"/>
        <v>2</v>
      </c>
      <c r="I476" s="196">
        <v>45211</v>
      </c>
      <c r="J476" s="197">
        <v>45215</v>
      </c>
      <c r="K476" s="197"/>
      <c r="L476" s="198" t="s">
        <v>474</v>
      </c>
      <c r="M476" s="199" t="s">
        <v>537</v>
      </c>
      <c r="N476" s="200">
        <v>1</v>
      </c>
      <c r="O476" s="201">
        <v>1</v>
      </c>
      <c r="P476" s="201">
        <v>0</v>
      </c>
      <c r="Q476" s="202">
        <v>2</v>
      </c>
      <c r="R476" s="203">
        <v>102500</v>
      </c>
      <c r="S476" s="203">
        <v>0</v>
      </c>
      <c r="T476" s="203">
        <v>0</v>
      </c>
      <c r="U476" s="204">
        <v>102500</v>
      </c>
      <c r="V476" s="212"/>
    </row>
    <row r="477" spans="1:22" ht="25.5" customHeight="1" x14ac:dyDescent="0.15">
      <c r="A477" s="207" t="s">
        <v>2070</v>
      </c>
      <c r="B477" s="208" t="s">
        <v>2071</v>
      </c>
      <c r="C477" s="209" t="s">
        <v>1728</v>
      </c>
      <c r="D477" s="210" t="s">
        <v>24</v>
      </c>
      <c r="E477" s="211" t="s">
        <v>2072</v>
      </c>
      <c r="F477" s="230" t="s">
        <v>4801</v>
      </c>
      <c r="G477" s="194" t="s">
        <v>2073</v>
      </c>
      <c r="H477" s="195">
        <f t="shared" si="7"/>
        <v>1</v>
      </c>
      <c r="I477" s="196">
        <v>45203</v>
      </c>
      <c r="J477" s="197"/>
      <c r="K477" s="197"/>
      <c r="L477" s="198" t="s">
        <v>474</v>
      </c>
      <c r="M477" s="199" t="s">
        <v>537</v>
      </c>
      <c r="N477" s="200">
        <v>0</v>
      </c>
      <c r="O477" s="201">
        <v>0</v>
      </c>
      <c r="P477" s="201">
        <v>0</v>
      </c>
      <c r="Q477" s="202">
        <v>0</v>
      </c>
      <c r="R477" s="203">
        <v>35650</v>
      </c>
      <c r="S477" s="203">
        <v>1360</v>
      </c>
      <c r="T477" s="203">
        <v>0</v>
      </c>
      <c r="U477" s="204">
        <v>37010</v>
      </c>
      <c r="V477" s="212"/>
    </row>
    <row r="478" spans="1:22" ht="25.5" customHeight="1" x14ac:dyDescent="0.15">
      <c r="A478" s="207" t="s">
        <v>2074</v>
      </c>
      <c r="B478" s="208" t="s">
        <v>2075</v>
      </c>
      <c r="C478" s="209" t="s">
        <v>1728</v>
      </c>
      <c r="D478" s="210" t="s">
        <v>24</v>
      </c>
      <c r="E478" s="211" t="s">
        <v>2076</v>
      </c>
      <c r="F478" s="230" t="s">
        <v>4802</v>
      </c>
      <c r="G478" s="194" t="s">
        <v>2077</v>
      </c>
      <c r="H478" s="195">
        <f t="shared" si="7"/>
        <v>1</v>
      </c>
      <c r="I478" s="196">
        <v>45114</v>
      </c>
      <c r="J478" s="197"/>
      <c r="K478" s="197"/>
      <c r="L478" s="198" t="s">
        <v>257</v>
      </c>
      <c r="M478" s="199" t="s">
        <v>922</v>
      </c>
      <c r="N478" s="200">
        <v>4</v>
      </c>
      <c r="O478" s="201">
        <v>0</v>
      </c>
      <c r="P478" s="201">
        <v>0</v>
      </c>
      <c r="Q478" s="202">
        <v>4</v>
      </c>
      <c r="R478" s="203">
        <v>113890</v>
      </c>
      <c r="S478" s="203">
        <v>2480</v>
      </c>
      <c r="T478" s="203">
        <v>0</v>
      </c>
      <c r="U478" s="204">
        <v>116370</v>
      </c>
      <c r="V478" s="212"/>
    </row>
    <row r="479" spans="1:22" ht="25.5" customHeight="1" x14ac:dyDescent="0.15">
      <c r="A479" s="207" t="s">
        <v>2078</v>
      </c>
      <c r="B479" s="208" t="s">
        <v>2079</v>
      </c>
      <c r="C479" s="209" t="s">
        <v>1728</v>
      </c>
      <c r="D479" s="210" t="s">
        <v>24</v>
      </c>
      <c r="E479" s="211" t="s">
        <v>2080</v>
      </c>
      <c r="F479" s="230" t="s">
        <v>4803</v>
      </c>
      <c r="G479" s="194" t="s">
        <v>2081</v>
      </c>
      <c r="H479" s="195">
        <f t="shared" si="7"/>
        <v>3</v>
      </c>
      <c r="I479" s="196">
        <v>45082</v>
      </c>
      <c r="J479" s="197">
        <v>45089</v>
      </c>
      <c r="K479" s="197">
        <v>45188</v>
      </c>
      <c r="L479" s="198" t="s">
        <v>610</v>
      </c>
      <c r="M479" s="199" t="s">
        <v>732</v>
      </c>
      <c r="N479" s="200">
        <v>5</v>
      </c>
      <c r="O479" s="201">
        <v>5</v>
      </c>
      <c r="P479" s="201">
        <v>5</v>
      </c>
      <c r="Q479" s="202">
        <v>15</v>
      </c>
      <c r="R479" s="203">
        <v>400350</v>
      </c>
      <c r="S479" s="203">
        <v>22680</v>
      </c>
      <c r="T479" s="203">
        <v>50000</v>
      </c>
      <c r="U479" s="204">
        <v>473030</v>
      </c>
      <c r="V479" s="212" t="s">
        <v>573</v>
      </c>
    </row>
    <row r="480" spans="1:22" ht="25.5" customHeight="1" x14ac:dyDescent="0.15">
      <c r="A480" s="207" t="s">
        <v>2082</v>
      </c>
      <c r="B480" s="208" t="s">
        <v>2083</v>
      </c>
      <c r="C480" s="209" t="s">
        <v>1728</v>
      </c>
      <c r="D480" s="210" t="s">
        <v>24</v>
      </c>
      <c r="E480" s="211" t="s">
        <v>2084</v>
      </c>
      <c r="F480" s="230" t="s">
        <v>4804</v>
      </c>
      <c r="G480" s="194" t="s">
        <v>2081</v>
      </c>
      <c r="H480" s="195">
        <f t="shared" si="7"/>
        <v>3</v>
      </c>
      <c r="I480" s="196">
        <v>45085</v>
      </c>
      <c r="J480" s="197">
        <v>45092</v>
      </c>
      <c r="K480" s="197">
        <v>45099</v>
      </c>
      <c r="L480" s="198" t="s">
        <v>610</v>
      </c>
      <c r="M480" s="199" t="s">
        <v>732</v>
      </c>
      <c r="N480" s="200">
        <v>5</v>
      </c>
      <c r="O480" s="201">
        <v>5</v>
      </c>
      <c r="P480" s="201">
        <v>5</v>
      </c>
      <c r="Q480" s="202">
        <v>15</v>
      </c>
      <c r="R480" s="203">
        <v>400350</v>
      </c>
      <c r="S480" s="203">
        <v>35784</v>
      </c>
      <c r="T480" s="203">
        <v>50000</v>
      </c>
      <c r="U480" s="204">
        <v>486134</v>
      </c>
      <c r="V480" s="212"/>
    </row>
    <row r="481" spans="1:22" ht="25.5" customHeight="1" x14ac:dyDescent="0.15">
      <c r="A481" s="207" t="s">
        <v>2085</v>
      </c>
      <c r="B481" s="208" t="s">
        <v>2086</v>
      </c>
      <c r="C481" s="209" t="s">
        <v>1728</v>
      </c>
      <c r="D481" s="210" t="s">
        <v>24</v>
      </c>
      <c r="E481" s="211" t="s">
        <v>2087</v>
      </c>
      <c r="F481" s="230" t="s">
        <v>4805</v>
      </c>
      <c r="G481" s="194" t="s">
        <v>1189</v>
      </c>
      <c r="H481" s="195">
        <f t="shared" si="7"/>
        <v>3</v>
      </c>
      <c r="I481" s="196">
        <v>45089</v>
      </c>
      <c r="J481" s="197">
        <v>45096</v>
      </c>
      <c r="K481" s="197">
        <v>45098</v>
      </c>
      <c r="L481" s="198" t="s">
        <v>257</v>
      </c>
      <c r="M481" s="199" t="s">
        <v>684</v>
      </c>
      <c r="N481" s="200">
        <v>1</v>
      </c>
      <c r="O481" s="201">
        <v>1</v>
      </c>
      <c r="P481" s="201">
        <v>1</v>
      </c>
      <c r="Q481" s="202">
        <v>3</v>
      </c>
      <c r="R481" s="203">
        <v>165630</v>
      </c>
      <c r="S481" s="203">
        <v>10488</v>
      </c>
      <c r="T481" s="203">
        <v>48250</v>
      </c>
      <c r="U481" s="204">
        <v>224368</v>
      </c>
      <c r="V481" s="212"/>
    </row>
    <row r="482" spans="1:22" ht="25.5" customHeight="1" x14ac:dyDescent="0.15">
      <c r="A482" s="207" t="s">
        <v>2088</v>
      </c>
      <c r="B482" s="208" t="s">
        <v>2089</v>
      </c>
      <c r="C482" s="209" t="s">
        <v>1728</v>
      </c>
      <c r="D482" s="210" t="s">
        <v>24</v>
      </c>
      <c r="E482" s="211" t="s">
        <v>2090</v>
      </c>
      <c r="F482" s="230" t="s">
        <v>4806</v>
      </c>
      <c r="G482" s="194" t="s">
        <v>1189</v>
      </c>
      <c r="H482" s="195">
        <f t="shared" si="7"/>
        <v>3</v>
      </c>
      <c r="I482" s="196">
        <v>45257</v>
      </c>
      <c r="J482" s="197">
        <v>45258</v>
      </c>
      <c r="K482" s="197">
        <v>45259</v>
      </c>
      <c r="L482" s="198" t="s">
        <v>257</v>
      </c>
      <c r="M482" s="199" t="s">
        <v>684</v>
      </c>
      <c r="N482" s="200">
        <v>1</v>
      </c>
      <c r="O482" s="201">
        <v>1</v>
      </c>
      <c r="P482" s="201">
        <v>1</v>
      </c>
      <c r="Q482" s="202">
        <v>3</v>
      </c>
      <c r="R482" s="203">
        <v>165630</v>
      </c>
      <c r="S482" s="203">
        <v>9564</v>
      </c>
      <c r="T482" s="203">
        <v>49900</v>
      </c>
      <c r="U482" s="204">
        <v>225094</v>
      </c>
      <c r="V482" s="212"/>
    </row>
    <row r="483" spans="1:22" ht="25.5" customHeight="1" x14ac:dyDescent="0.15">
      <c r="A483" s="207" t="s">
        <v>2091</v>
      </c>
      <c r="B483" s="208" t="s">
        <v>2092</v>
      </c>
      <c r="C483" s="209" t="s">
        <v>1728</v>
      </c>
      <c r="D483" s="210" t="s">
        <v>24</v>
      </c>
      <c r="E483" s="211" t="s">
        <v>2093</v>
      </c>
      <c r="F483" s="230" t="s">
        <v>4807</v>
      </c>
      <c r="G483" s="194" t="s">
        <v>2094</v>
      </c>
      <c r="H483" s="195">
        <f t="shared" si="7"/>
        <v>3</v>
      </c>
      <c r="I483" s="196">
        <v>45260</v>
      </c>
      <c r="J483" s="197">
        <v>45261</v>
      </c>
      <c r="K483" s="197">
        <v>45264</v>
      </c>
      <c r="L483" s="198" t="s">
        <v>610</v>
      </c>
      <c r="M483" s="199" t="s">
        <v>611</v>
      </c>
      <c r="N483" s="200">
        <v>2</v>
      </c>
      <c r="O483" s="201">
        <v>2</v>
      </c>
      <c r="P483" s="201">
        <v>2</v>
      </c>
      <c r="Q483" s="202">
        <v>6</v>
      </c>
      <c r="R483" s="203">
        <v>200550</v>
      </c>
      <c r="S483" s="203">
        <v>366002</v>
      </c>
      <c r="T483" s="203">
        <v>3300</v>
      </c>
      <c r="U483" s="204">
        <v>569852</v>
      </c>
      <c r="V483" s="212"/>
    </row>
    <row r="484" spans="1:22" ht="25.5" customHeight="1" x14ac:dyDescent="0.15">
      <c r="A484" s="207" t="s">
        <v>2095</v>
      </c>
      <c r="B484" s="208" t="s">
        <v>2096</v>
      </c>
      <c r="C484" s="209" t="s">
        <v>1728</v>
      </c>
      <c r="D484" s="210" t="s">
        <v>24</v>
      </c>
      <c r="E484" s="211" t="s">
        <v>2097</v>
      </c>
      <c r="F484" s="230" t="s">
        <v>4808</v>
      </c>
      <c r="G484" s="194" t="s">
        <v>2098</v>
      </c>
      <c r="H484" s="195">
        <f t="shared" si="7"/>
        <v>1</v>
      </c>
      <c r="I484" s="196">
        <v>45093</v>
      </c>
      <c r="J484" s="197"/>
      <c r="K484" s="197"/>
      <c r="L484" s="198" t="s">
        <v>257</v>
      </c>
      <c r="M484" s="199" t="s">
        <v>684</v>
      </c>
      <c r="N484" s="200">
        <v>1</v>
      </c>
      <c r="O484" s="201">
        <v>0</v>
      </c>
      <c r="P484" s="201">
        <v>0</v>
      </c>
      <c r="Q484" s="202">
        <v>1</v>
      </c>
      <c r="R484" s="203">
        <v>55210</v>
      </c>
      <c r="S484" s="203">
        <v>45490</v>
      </c>
      <c r="T484" s="203">
        <v>0</v>
      </c>
      <c r="U484" s="204">
        <v>100700</v>
      </c>
      <c r="V484" s="212"/>
    </row>
    <row r="485" spans="1:22" ht="25.5" customHeight="1" x14ac:dyDescent="0.15">
      <c r="A485" s="207" t="s">
        <v>2099</v>
      </c>
      <c r="B485" s="208" t="s">
        <v>2100</v>
      </c>
      <c r="C485" s="209" t="s">
        <v>1728</v>
      </c>
      <c r="D485" s="210" t="s">
        <v>24</v>
      </c>
      <c r="E485" s="211" t="s">
        <v>2101</v>
      </c>
      <c r="F485" s="230" t="s">
        <v>4809</v>
      </c>
      <c r="G485" s="194" t="s">
        <v>2102</v>
      </c>
      <c r="H485" s="195">
        <f t="shared" si="7"/>
        <v>3</v>
      </c>
      <c r="I485" s="196">
        <v>45230</v>
      </c>
      <c r="J485" s="197">
        <v>45231</v>
      </c>
      <c r="K485" s="197">
        <v>45232</v>
      </c>
      <c r="L485" s="198" t="s">
        <v>462</v>
      </c>
      <c r="M485" s="199" t="s">
        <v>941</v>
      </c>
      <c r="N485" s="200">
        <v>5</v>
      </c>
      <c r="O485" s="201">
        <v>5</v>
      </c>
      <c r="P485" s="201">
        <v>5</v>
      </c>
      <c r="Q485" s="202">
        <v>15</v>
      </c>
      <c r="R485" s="203">
        <v>282750</v>
      </c>
      <c r="S485" s="203">
        <v>4548</v>
      </c>
      <c r="T485" s="203">
        <v>49830</v>
      </c>
      <c r="U485" s="204">
        <v>337128</v>
      </c>
      <c r="V485" s="212"/>
    </row>
    <row r="486" spans="1:22" ht="25.5" customHeight="1" x14ac:dyDescent="0.15">
      <c r="A486" s="207" t="s">
        <v>2103</v>
      </c>
      <c r="B486" s="208" t="s">
        <v>2104</v>
      </c>
      <c r="C486" s="209" t="s">
        <v>1728</v>
      </c>
      <c r="D486" s="210" t="s">
        <v>24</v>
      </c>
      <c r="E486" s="211" t="s">
        <v>2105</v>
      </c>
      <c r="F486" s="230" t="s">
        <v>4810</v>
      </c>
      <c r="G486" s="194" t="s">
        <v>2106</v>
      </c>
      <c r="H486" s="195">
        <f t="shared" si="7"/>
        <v>1</v>
      </c>
      <c r="I486" s="196">
        <v>45114</v>
      </c>
      <c r="J486" s="197"/>
      <c r="K486" s="197"/>
      <c r="L486" s="198" t="s">
        <v>257</v>
      </c>
      <c r="M486" s="199" t="s">
        <v>521</v>
      </c>
      <c r="N486" s="200">
        <v>4</v>
      </c>
      <c r="O486" s="201">
        <v>0</v>
      </c>
      <c r="P486" s="201">
        <v>0</v>
      </c>
      <c r="Q486" s="202">
        <v>4</v>
      </c>
      <c r="R486" s="203">
        <v>87810</v>
      </c>
      <c r="S486" s="203">
        <v>292120</v>
      </c>
      <c r="T486" s="203">
        <v>0</v>
      </c>
      <c r="U486" s="204">
        <v>379930</v>
      </c>
      <c r="V486" s="212" t="s">
        <v>692</v>
      </c>
    </row>
    <row r="487" spans="1:22" ht="25.5" customHeight="1" x14ac:dyDescent="0.15">
      <c r="A487" s="207" t="s">
        <v>2107</v>
      </c>
      <c r="B487" s="208" t="s">
        <v>2108</v>
      </c>
      <c r="C487" s="209" t="s">
        <v>1728</v>
      </c>
      <c r="D487" s="210" t="s">
        <v>24</v>
      </c>
      <c r="E487" s="211" t="s">
        <v>2109</v>
      </c>
      <c r="F487" s="230" t="s">
        <v>4811</v>
      </c>
      <c r="G487" s="194" t="s">
        <v>2110</v>
      </c>
      <c r="H487" s="195">
        <f t="shared" si="7"/>
        <v>1</v>
      </c>
      <c r="I487" s="196">
        <v>45089</v>
      </c>
      <c r="J487" s="197"/>
      <c r="K487" s="197"/>
      <c r="L487" s="198" t="s">
        <v>257</v>
      </c>
      <c r="M487" s="199" t="s">
        <v>486</v>
      </c>
      <c r="N487" s="200">
        <v>4</v>
      </c>
      <c r="O487" s="201">
        <v>0</v>
      </c>
      <c r="P487" s="201">
        <v>0</v>
      </c>
      <c r="Q487" s="202">
        <v>4</v>
      </c>
      <c r="R487" s="203">
        <v>87810</v>
      </c>
      <c r="S487" s="203">
        <v>5736</v>
      </c>
      <c r="T487" s="203">
        <v>0</v>
      </c>
      <c r="U487" s="204">
        <v>93546</v>
      </c>
      <c r="V487" s="212"/>
    </row>
    <row r="488" spans="1:22" ht="25.5" customHeight="1" x14ac:dyDescent="0.15">
      <c r="A488" s="207" t="s">
        <v>2111</v>
      </c>
      <c r="B488" s="208" t="s">
        <v>2112</v>
      </c>
      <c r="C488" s="209" t="s">
        <v>1728</v>
      </c>
      <c r="D488" s="210" t="s">
        <v>24</v>
      </c>
      <c r="E488" s="211" t="s">
        <v>2113</v>
      </c>
      <c r="F488" s="230" t="s">
        <v>4812</v>
      </c>
      <c r="G488" s="194" t="s">
        <v>2110</v>
      </c>
      <c r="H488" s="195">
        <f t="shared" si="7"/>
        <v>1</v>
      </c>
      <c r="I488" s="196">
        <v>45181</v>
      </c>
      <c r="J488" s="197"/>
      <c r="K488" s="197"/>
      <c r="L488" s="198" t="s">
        <v>257</v>
      </c>
      <c r="M488" s="199" t="s">
        <v>486</v>
      </c>
      <c r="N488" s="200">
        <v>5</v>
      </c>
      <c r="O488" s="201">
        <v>0</v>
      </c>
      <c r="P488" s="201">
        <v>0</v>
      </c>
      <c r="Q488" s="202">
        <v>5</v>
      </c>
      <c r="R488" s="203">
        <v>100850</v>
      </c>
      <c r="S488" s="203">
        <v>5850</v>
      </c>
      <c r="T488" s="203">
        <v>0</v>
      </c>
      <c r="U488" s="204">
        <v>106700</v>
      </c>
      <c r="V488" s="212"/>
    </row>
    <row r="489" spans="1:22" ht="25.5" customHeight="1" x14ac:dyDescent="0.15">
      <c r="A489" s="207" t="s">
        <v>2114</v>
      </c>
      <c r="B489" s="208" t="s">
        <v>2115</v>
      </c>
      <c r="C489" s="209" t="s">
        <v>1728</v>
      </c>
      <c r="D489" s="210" t="s">
        <v>24</v>
      </c>
      <c r="E489" s="211" t="s">
        <v>2116</v>
      </c>
      <c r="F489" s="230" t="s">
        <v>4813</v>
      </c>
      <c r="G489" s="194" t="s">
        <v>2110</v>
      </c>
      <c r="H489" s="195">
        <f t="shared" si="7"/>
        <v>1</v>
      </c>
      <c r="I489" s="196">
        <v>45271</v>
      </c>
      <c r="J489" s="197"/>
      <c r="K489" s="197"/>
      <c r="L489" s="198" t="s">
        <v>257</v>
      </c>
      <c r="M489" s="199" t="s">
        <v>486</v>
      </c>
      <c r="N489" s="200">
        <v>5</v>
      </c>
      <c r="O489" s="201">
        <v>0</v>
      </c>
      <c r="P489" s="201">
        <v>0</v>
      </c>
      <c r="Q489" s="202">
        <v>5</v>
      </c>
      <c r="R489" s="203">
        <v>133450</v>
      </c>
      <c r="S489" s="203">
        <v>6282</v>
      </c>
      <c r="T489" s="203">
        <v>0</v>
      </c>
      <c r="U489" s="204">
        <v>139732</v>
      </c>
      <c r="V489" s="212"/>
    </row>
    <row r="490" spans="1:22" ht="25.5" customHeight="1" x14ac:dyDescent="0.15">
      <c r="A490" s="207" t="s">
        <v>2117</v>
      </c>
      <c r="B490" s="208" t="s">
        <v>2118</v>
      </c>
      <c r="C490" s="209" t="s">
        <v>1728</v>
      </c>
      <c r="D490" s="210" t="s">
        <v>24</v>
      </c>
      <c r="E490" s="211" t="s">
        <v>2119</v>
      </c>
      <c r="F490" s="230" t="s">
        <v>4814</v>
      </c>
      <c r="G490" s="194" t="s">
        <v>2120</v>
      </c>
      <c r="H490" s="195">
        <f t="shared" si="7"/>
        <v>3</v>
      </c>
      <c r="I490" s="196">
        <v>45201</v>
      </c>
      <c r="J490" s="197">
        <v>45202</v>
      </c>
      <c r="K490" s="197">
        <v>45203</v>
      </c>
      <c r="L490" s="198" t="s">
        <v>474</v>
      </c>
      <c r="M490" s="199" t="s">
        <v>537</v>
      </c>
      <c r="N490" s="200">
        <v>5</v>
      </c>
      <c r="O490" s="201">
        <v>5</v>
      </c>
      <c r="P490" s="201">
        <v>5</v>
      </c>
      <c r="Q490" s="202">
        <v>15</v>
      </c>
      <c r="R490" s="203">
        <v>282750</v>
      </c>
      <c r="S490" s="203">
        <v>18600</v>
      </c>
      <c r="T490" s="203">
        <v>49782</v>
      </c>
      <c r="U490" s="204">
        <v>351132</v>
      </c>
      <c r="V490" s="212"/>
    </row>
    <row r="491" spans="1:22" ht="25.5" customHeight="1" x14ac:dyDescent="0.15">
      <c r="A491" s="207" t="s">
        <v>2121</v>
      </c>
      <c r="B491" s="208" t="s">
        <v>2122</v>
      </c>
      <c r="C491" s="209" t="s">
        <v>1728</v>
      </c>
      <c r="D491" s="210" t="s">
        <v>24</v>
      </c>
      <c r="E491" s="211" t="s">
        <v>2123</v>
      </c>
      <c r="F491" s="230" t="s">
        <v>4815</v>
      </c>
      <c r="G491" s="194" t="s">
        <v>1213</v>
      </c>
      <c r="H491" s="195">
        <f t="shared" si="7"/>
        <v>1</v>
      </c>
      <c r="I491" s="196">
        <v>45086</v>
      </c>
      <c r="J491" s="197"/>
      <c r="K491" s="197"/>
      <c r="L491" s="198" t="s">
        <v>257</v>
      </c>
      <c r="M491" s="199" t="s">
        <v>521</v>
      </c>
      <c r="N491" s="200">
        <v>5</v>
      </c>
      <c r="O491" s="201">
        <v>0</v>
      </c>
      <c r="P491" s="201">
        <v>0</v>
      </c>
      <c r="Q491" s="202">
        <v>5</v>
      </c>
      <c r="R491" s="203">
        <v>133450</v>
      </c>
      <c r="S491" s="203">
        <v>101419</v>
      </c>
      <c r="T491" s="203">
        <v>50000</v>
      </c>
      <c r="U491" s="204">
        <v>284869</v>
      </c>
      <c r="V491" s="212"/>
    </row>
    <row r="492" spans="1:22" ht="25.5" customHeight="1" x14ac:dyDescent="0.15">
      <c r="A492" s="207" t="s">
        <v>2124</v>
      </c>
      <c r="B492" s="208" t="s">
        <v>2125</v>
      </c>
      <c r="C492" s="209" t="s">
        <v>1728</v>
      </c>
      <c r="D492" s="210" t="s">
        <v>24</v>
      </c>
      <c r="E492" s="211" t="s">
        <v>2126</v>
      </c>
      <c r="F492" s="230" t="s">
        <v>4816</v>
      </c>
      <c r="G492" s="194" t="s">
        <v>1213</v>
      </c>
      <c r="H492" s="195">
        <f t="shared" si="7"/>
        <v>3</v>
      </c>
      <c r="I492" s="196">
        <v>45083</v>
      </c>
      <c r="J492" s="197">
        <v>45084</v>
      </c>
      <c r="K492" s="197">
        <v>45085</v>
      </c>
      <c r="L492" s="198" t="s">
        <v>257</v>
      </c>
      <c r="M492" s="199" t="s">
        <v>521</v>
      </c>
      <c r="N492" s="200">
        <v>5</v>
      </c>
      <c r="O492" s="201">
        <v>5</v>
      </c>
      <c r="P492" s="201">
        <v>5</v>
      </c>
      <c r="Q492" s="202">
        <v>15</v>
      </c>
      <c r="R492" s="203">
        <v>400350</v>
      </c>
      <c r="S492" s="203">
        <v>251085</v>
      </c>
      <c r="T492" s="203">
        <v>50000</v>
      </c>
      <c r="U492" s="204">
        <v>701435</v>
      </c>
      <c r="V492" s="212"/>
    </row>
    <row r="493" spans="1:22" ht="25.5" customHeight="1" x14ac:dyDescent="0.15">
      <c r="A493" s="207" t="s">
        <v>2127</v>
      </c>
      <c r="B493" s="208" t="s">
        <v>2128</v>
      </c>
      <c r="C493" s="209" t="s">
        <v>1728</v>
      </c>
      <c r="D493" s="210" t="s">
        <v>24</v>
      </c>
      <c r="E493" s="211" t="s">
        <v>2129</v>
      </c>
      <c r="F493" s="230" t="s">
        <v>4817</v>
      </c>
      <c r="G493" s="194" t="s">
        <v>2130</v>
      </c>
      <c r="H493" s="195">
        <f t="shared" si="7"/>
        <v>3</v>
      </c>
      <c r="I493" s="196">
        <v>45099</v>
      </c>
      <c r="J493" s="197">
        <v>45211</v>
      </c>
      <c r="K493" s="197">
        <v>45239</v>
      </c>
      <c r="L493" s="198" t="s">
        <v>257</v>
      </c>
      <c r="M493" s="199" t="s">
        <v>521</v>
      </c>
      <c r="N493" s="200">
        <v>0</v>
      </c>
      <c r="O493" s="201">
        <v>0</v>
      </c>
      <c r="P493" s="201">
        <v>0</v>
      </c>
      <c r="Q493" s="202">
        <v>0</v>
      </c>
      <c r="R493" s="203">
        <v>106950</v>
      </c>
      <c r="S493" s="203">
        <v>4440</v>
      </c>
      <c r="T493" s="203">
        <v>0</v>
      </c>
      <c r="U493" s="204">
        <v>111390</v>
      </c>
      <c r="V493" s="212"/>
    </row>
    <row r="494" spans="1:22" ht="25.5" customHeight="1" x14ac:dyDescent="0.15">
      <c r="A494" s="207" t="s">
        <v>2131</v>
      </c>
      <c r="B494" s="218" t="s">
        <v>2132</v>
      </c>
      <c r="C494" s="209" t="s">
        <v>1728</v>
      </c>
      <c r="D494" s="210" t="s">
        <v>24</v>
      </c>
      <c r="E494" s="211" t="s">
        <v>2133</v>
      </c>
      <c r="F494" s="230" t="s">
        <v>4818</v>
      </c>
      <c r="G494" s="194" t="s">
        <v>2134</v>
      </c>
      <c r="H494" s="195">
        <f t="shared" si="7"/>
        <v>3</v>
      </c>
      <c r="I494" s="196">
        <v>45271</v>
      </c>
      <c r="J494" s="197">
        <v>45272</v>
      </c>
      <c r="K494" s="197">
        <v>45273</v>
      </c>
      <c r="L494" s="198" t="s">
        <v>257</v>
      </c>
      <c r="M494" s="199" t="s">
        <v>431</v>
      </c>
      <c r="N494" s="200">
        <v>5</v>
      </c>
      <c r="O494" s="201">
        <v>5</v>
      </c>
      <c r="P494" s="201">
        <v>5</v>
      </c>
      <c r="Q494" s="202">
        <v>15</v>
      </c>
      <c r="R494" s="203">
        <v>400350</v>
      </c>
      <c r="S494" s="203">
        <v>0</v>
      </c>
      <c r="T494" s="203">
        <v>50000</v>
      </c>
      <c r="U494" s="204">
        <v>450350</v>
      </c>
      <c r="V494" s="212"/>
    </row>
    <row r="495" spans="1:22" ht="25.5" customHeight="1" x14ac:dyDescent="0.15">
      <c r="A495" s="207" t="s">
        <v>2135</v>
      </c>
      <c r="B495" s="208" t="s">
        <v>2136</v>
      </c>
      <c r="C495" s="209" t="s">
        <v>2137</v>
      </c>
      <c r="D495" s="210" t="s">
        <v>25</v>
      </c>
      <c r="E495" s="211" t="s">
        <v>2138</v>
      </c>
      <c r="F495" s="230" t="s">
        <v>4819</v>
      </c>
      <c r="G495" s="194" t="s">
        <v>2139</v>
      </c>
      <c r="H495" s="195">
        <f t="shared" si="7"/>
        <v>2</v>
      </c>
      <c r="I495" s="196">
        <v>45098</v>
      </c>
      <c r="J495" s="197">
        <v>45100</v>
      </c>
      <c r="K495" s="197"/>
      <c r="L495" s="198" t="s">
        <v>257</v>
      </c>
      <c r="M495" s="199" t="s">
        <v>437</v>
      </c>
      <c r="N495" s="200">
        <v>0</v>
      </c>
      <c r="O495" s="201">
        <v>0</v>
      </c>
      <c r="P495" s="201">
        <v>0</v>
      </c>
      <c r="Q495" s="202">
        <v>0</v>
      </c>
      <c r="R495" s="203">
        <v>71300</v>
      </c>
      <c r="S495" s="203">
        <v>2440</v>
      </c>
      <c r="T495" s="203">
        <v>0</v>
      </c>
      <c r="U495" s="204">
        <v>73740</v>
      </c>
      <c r="V495" s="212"/>
    </row>
    <row r="496" spans="1:22" ht="25.5" customHeight="1" x14ac:dyDescent="0.15">
      <c r="A496" s="207" t="s">
        <v>2140</v>
      </c>
      <c r="B496" s="208" t="s">
        <v>2141</v>
      </c>
      <c r="C496" s="209" t="s">
        <v>2137</v>
      </c>
      <c r="D496" s="210" t="s">
        <v>25</v>
      </c>
      <c r="E496" s="211" t="s">
        <v>2142</v>
      </c>
      <c r="F496" s="230" t="s">
        <v>4820</v>
      </c>
      <c r="G496" s="194" t="s">
        <v>2143</v>
      </c>
      <c r="H496" s="195">
        <f t="shared" si="7"/>
        <v>3</v>
      </c>
      <c r="I496" s="196">
        <v>45212</v>
      </c>
      <c r="J496" s="197">
        <v>45216</v>
      </c>
      <c r="K496" s="197">
        <v>45219</v>
      </c>
      <c r="L496" s="198" t="s">
        <v>257</v>
      </c>
      <c r="M496" s="199" t="s">
        <v>431</v>
      </c>
      <c r="N496" s="200">
        <v>4</v>
      </c>
      <c r="O496" s="201">
        <v>4</v>
      </c>
      <c r="P496" s="201">
        <v>4</v>
      </c>
      <c r="Q496" s="202">
        <v>12</v>
      </c>
      <c r="R496" s="203">
        <v>263430</v>
      </c>
      <c r="S496" s="203">
        <v>26940</v>
      </c>
      <c r="T496" s="203">
        <v>48200</v>
      </c>
      <c r="U496" s="204">
        <v>338570</v>
      </c>
      <c r="V496" s="212"/>
    </row>
    <row r="497" spans="1:22" ht="25.5" customHeight="1" x14ac:dyDescent="0.15">
      <c r="A497" s="207" t="s">
        <v>2144</v>
      </c>
      <c r="B497" s="208" t="s">
        <v>2145</v>
      </c>
      <c r="C497" s="209" t="s">
        <v>2137</v>
      </c>
      <c r="D497" s="210" t="s">
        <v>25</v>
      </c>
      <c r="E497" s="211" t="s">
        <v>2146</v>
      </c>
      <c r="F497" s="230" t="s">
        <v>4821</v>
      </c>
      <c r="G497" s="194" t="s">
        <v>2147</v>
      </c>
      <c r="H497" s="195">
        <f t="shared" si="7"/>
        <v>3</v>
      </c>
      <c r="I497" s="196">
        <v>45201</v>
      </c>
      <c r="J497" s="197">
        <v>45202</v>
      </c>
      <c r="K497" s="197">
        <v>45203</v>
      </c>
      <c r="L497" s="198" t="s">
        <v>257</v>
      </c>
      <c r="M497" s="199" t="s">
        <v>922</v>
      </c>
      <c r="N497" s="200">
        <v>0</v>
      </c>
      <c r="O497" s="201">
        <v>0</v>
      </c>
      <c r="P497" s="201">
        <v>0</v>
      </c>
      <c r="Q497" s="202">
        <v>0</v>
      </c>
      <c r="R497" s="203">
        <v>106950</v>
      </c>
      <c r="S497" s="203">
        <v>1920</v>
      </c>
      <c r="T497" s="203">
        <v>0</v>
      </c>
      <c r="U497" s="204">
        <v>108870</v>
      </c>
      <c r="V497" s="212"/>
    </row>
    <row r="498" spans="1:22" ht="25.5" customHeight="1" x14ac:dyDescent="0.15">
      <c r="A498" s="207" t="s">
        <v>2148</v>
      </c>
      <c r="B498" s="208" t="s">
        <v>2149</v>
      </c>
      <c r="C498" s="209" t="s">
        <v>2137</v>
      </c>
      <c r="D498" s="210" t="s">
        <v>25</v>
      </c>
      <c r="E498" s="211" t="s">
        <v>2150</v>
      </c>
      <c r="F498" s="230" t="s">
        <v>4822</v>
      </c>
      <c r="G498" s="194" t="s">
        <v>2151</v>
      </c>
      <c r="H498" s="195">
        <f t="shared" si="7"/>
        <v>2</v>
      </c>
      <c r="I498" s="196">
        <v>45197</v>
      </c>
      <c r="J498" s="197">
        <v>45198</v>
      </c>
      <c r="K498" s="197"/>
      <c r="L498" s="198" t="s">
        <v>474</v>
      </c>
      <c r="M498" s="199" t="s">
        <v>537</v>
      </c>
      <c r="N498" s="200">
        <v>3</v>
      </c>
      <c r="O498" s="201">
        <v>3</v>
      </c>
      <c r="P498" s="201">
        <v>0</v>
      </c>
      <c r="Q498" s="202">
        <v>6</v>
      </c>
      <c r="R498" s="203">
        <v>188660</v>
      </c>
      <c r="S498" s="203">
        <v>22080</v>
      </c>
      <c r="T498" s="203">
        <v>0</v>
      </c>
      <c r="U498" s="204">
        <v>210740</v>
      </c>
      <c r="V498" s="212"/>
    </row>
    <row r="499" spans="1:22" ht="25.5" customHeight="1" x14ac:dyDescent="0.15">
      <c r="A499" s="207" t="s">
        <v>2152</v>
      </c>
      <c r="B499" s="208" t="s">
        <v>2153</v>
      </c>
      <c r="C499" s="209" t="s">
        <v>2137</v>
      </c>
      <c r="D499" s="210" t="s">
        <v>25</v>
      </c>
      <c r="E499" s="211" t="s">
        <v>2154</v>
      </c>
      <c r="F499" s="230" t="s">
        <v>4823</v>
      </c>
      <c r="G499" s="194" t="s">
        <v>2155</v>
      </c>
      <c r="H499" s="195">
        <f t="shared" si="7"/>
        <v>1</v>
      </c>
      <c r="I499" s="196">
        <v>45198</v>
      </c>
      <c r="J499" s="197"/>
      <c r="K499" s="197"/>
      <c r="L499" s="198" t="s">
        <v>462</v>
      </c>
      <c r="M499" s="199" t="s">
        <v>707</v>
      </c>
      <c r="N499" s="200">
        <v>4</v>
      </c>
      <c r="O499" s="201">
        <v>0</v>
      </c>
      <c r="P499" s="201">
        <v>0</v>
      </c>
      <c r="Q499" s="202">
        <v>4</v>
      </c>
      <c r="R499" s="203">
        <v>85170</v>
      </c>
      <c r="S499" s="203">
        <v>15400</v>
      </c>
      <c r="T499" s="203">
        <v>0</v>
      </c>
      <c r="U499" s="204">
        <v>100570</v>
      </c>
      <c r="V499" s="212"/>
    </row>
    <row r="500" spans="1:22" ht="25.5" customHeight="1" x14ac:dyDescent="0.15">
      <c r="A500" s="207" t="s">
        <v>2156</v>
      </c>
      <c r="B500" s="208" t="s">
        <v>2157</v>
      </c>
      <c r="C500" s="209" t="s">
        <v>2137</v>
      </c>
      <c r="D500" s="210" t="s">
        <v>25</v>
      </c>
      <c r="E500" s="211" t="s">
        <v>2158</v>
      </c>
      <c r="F500" s="230" t="s">
        <v>4824</v>
      </c>
      <c r="G500" s="194" t="s">
        <v>2159</v>
      </c>
      <c r="H500" s="195">
        <f t="shared" si="7"/>
        <v>3</v>
      </c>
      <c r="I500" s="196">
        <v>45223</v>
      </c>
      <c r="J500" s="197">
        <v>45244</v>
      </c>
      <c r="K500" s="197">
        <v>45258</v>
      </c>
      <c r="L500" s="198" t="s">
        <v>257</v>
      </c>
      <c r="M500" s="199" t="s">
        <v>922</v>
      </c>
      <c r="N500" s="200">
        <v>0</v>
      </c>
      <c r="O500" s="201">
        <v>0</v>
      </c>
      <c r="P500" s="201">
        <v>0</v>
      </c>
      <c r="Q500" s="202">
        <v>0</v>
      </c>
      <c r="R500" s="203">
        <v>106950</v>
      </c>
      <c r="S500" s="203">
        <v>2442</v>
      </c>
      <c r="T500" s="203">
        <v>0</v>
      </c>
      <c r="U500" s="204">
        <v>109392</v>
      </c>
      <c r="V500" s="212"/>
    </row>
    <row r="501" spans="1:22" ht="25.5" customHeight="1" x14ac:dyDescent="0.15">
      <c r="A501" s="207" t="s">
        <v>2160</v>
      </c>
      <c r="B501" s="208" t="s">
        <v>2161</v>
      </c>
      <c r="C501" s="209" t="s">
        <v>2137</v>
      </c>
      <c r="D501" s="210" t="s">
        <v>25</v>
      </c>
      <c r="E501" s="211" t="s">
        <v>2162</v>
      </c>
      <c r="F501" s="230" t="s">
        <v>4825</v>
      </c>
      <c r="G501" s="194" t="s">
        <v>2163</v>
      </c>
      <c r="H501" s="195">
        <f t="shared" si="7"/>
        <v>1</v>
      </c>
      <c r="I501" s="196">
        <v>45090</v>
      </c>
      <c r="J501" s="197"/>
      <c r="K501" s="197"/>
      <c r="L501" s="198" t="s">
        <v>462</v>
      </c>
      <c r="M501" s="199" t="s">
        <v>1231</v>
      </c>
      <c r="N501" s="200">
        <v>5</v>
      </c>
      <c r="O501" s="201">
        <v>0</v>
      </c>
      <c r="P501" s="201">
        <v>0</v>
      </c>
      <c r="Q501" s="202">
        <v>5</v>
      </c>
      <c r="R501" s="203">
        <v>120250</v>
      </c>
      <c r="S501" s="203">
        <v>3256</v>
      </c>
      <c r="T501" s="203">
        <v>0</v>
      </c>
      <c r="U501" s="204">
        <v>123506</v>
      </c>
      <c r="V501" s="212"/>
    </row>
    <row r="502" spans="1:22" ht="25.5" customHeight="1" x14ac:dyDescent="0.15">
      <c r="A502" s="207" t="s">
        <v>2164</v>
      </c>
      <c r="B502" s="208" t="s">
        <v>2165</v>
      </c>
      <c r="C502" s="209" t="s">
        <v>2137</v>
      </c>
      <c r="D502" s="210" t="s">
        <v>25</v>
      </c>
      <c r="E502" s="211" t="s">
        <v>2166</v>
      </c>
      <c r="F502" s="230" t="s">
        <v>4826</v>
      </c>
      <c r="G502" s="194" t="s">
        <v>2167</v>
      </c>
      <c r="H502" s="195">
        <f t="shared" si="7"/>
        <v>2</v>
      </c>
      <c r="I502" s="196">
        <v>45091</v>
      </c>
      <c r="J502" s="197">
        <v>45092</v>
      </c>
      <c r="K502" s="197"/>
      <c r="L502" s="198" t="s">
        <v>462</v>
      </c>
      <c r="M502" s="199" t="s">
        <v>463</v>
      </c>
      <c r="N502" s="200">
        <v>5</v>
      </c>
      <c r="O502" s="201">
        <v>5</v>
      </c>
      <c r="P502" s="201">
        <v>0</v>
      </c>
      <c r="Q502" s="202">
        <v>10</v>
      </c>
      <c r="R502" s="203">
        <v>188500</v>
      </c>
      <c r="S502" s="203">
        <v>11154</v>
      </c>
      <c r="T502" s="203">
        <v>0</v>
      </c>
      <c r="U502" s="204">
        <v>199654</v>
      </c>
      <c r="V502" s="212"/>
    </row>
    <row r="503" spans="1:22" ht="25.5" customHeight="1" x14ac:dyDescent="0.15">
      <c r="A503" s="207" t="s">
        <v>2168</v>
      </c>
      <c r="B503" s="208" t="s">
        <v>2169</v>
      </c>
      <c r="C503" s="209" t="s">
        <v>2137</v>
      </c>
      <c r="D503" s="210" t="s">
        <v>25</v>
      </c>
      <c r="E503" s="211" t="s">
        <v>2170</v>
      </c>
      <c r="F503" s="230" t="s">
        <v>4827</v>
      </c>
      <c r="G503" s="194" t="s">
        <v>2163</v>
      </c>
      <c r="H503" s="195">
        <f t="shared" si="7"/>
        <v>2</v>
      </c>
      <c r="I503" s="196">
        <v>45097</v>
      </c>
      <c r="J503" s="197">
        <v>45098</v>
      </c>
      <c r="K503" s="197"/>
      <c r="L503" s="198" t="s">
        <v>462</v>
      </c>
      <c r="M503" s="199" t="s">
        <v>463</v>
      </c>
      <c r="N503" s="200">
        <v>5</v>
      </c>
      <c r="O503" s="201">
        <v>5</v>
      </c>
      <c r="P503" s="201">
        <v>0</v>
      </c>
      <c r="Q503" s="202">
        <v>10</v>
      </c>
      <c r="R503" s="203">
        <v>188500</v>
      </c>
      <c r="S503" s="203">
        <v>5661</v>
      </c>
      <c r="T503" s="203">
        <v>0</v>
      </c>
      <c r="U503" s="204">
        <v>194161</v>
      </c>
      <c r="V503" s="212"/>
    </row>
    <row r="504" spans="1:22" ht="25.5" customHeight="1" x14ac:dyDescent="0.15">
      <c r="A504" s="207" t="s">
        <v>2171</v>
      </c>
      <c r="B504" s="208" t="s">
        <v>2172</v>
      </c>
      <c r="C504" s="209" t="s">
        <v>2137</v>
      </c>
      <c r="D504" s="210" t="s">
        <v>25</v>
      </c>
      <c r="E504" s="211" t="s">
        <v>2173</v>
      </c>
      <c r="F504" s="230" t="s">
        <v>4828</v>
      </c>
      <c r="G504" s="194" t="s">
        <v>2167</v>
      </c>
      <c r="H504" s="195">
        <f t="shared" si="7"/>
        <v>1</v>
      </c>
      <c r="I504" s="196">
        <v>45246</v>
      </c>
      <c r="J504" s="197"/>
      <c r="K504" s="197"/>
      <c r="L504" s="198" t="s">
        <v>462</v>
      </c>
      <c r="M504" s="199" t="s">
        <v>463</v>
      </c>
      <c r="N504" s="200">
        <v>5</v>
      </c>
      <c r="O504" s="201">
        <v>0</v>
      </c>
      <c r="P504" s="201">
        <v>0</v>
      </c>
      <c r="Q504" s="202">
        <v>5</v>
      </c>
      <c r="R504" s="203">
        <v>120250</v>
      </c>
      <c r="S504" s="203">
        <v>4134</v>
      </c>
      <c r="T504" s="203">
        <v>0</v>
      </c>
      <c r="U504" s="204">
        <v>124384</v>
      </c>
      <c r="V504" s="212"/>
    </row>
    <row r="505" spans="1:22" ht="25.5" customHeight="1" x14ac:dyDescent="0.15">
      <c r="A505" s="207" t="s">
        <v>2174</v>
      </c>
      <c r="B505" s="208" t="s">
        <v>2175</v>
      </c>
      <c r="C505" s="209" t="s">
        <v>2137</v>
      </c>
      <c r="D505" s="210" t="s">
        <v>25</v>
      </c>
      <c r="E505" s="211" t="s">
        <v>2176</v>
      </c>
      <c r="F505" s="230" t="s">
        <v>4829</v>
      </c>
      <c r="G505" s="194" t="s">
        <v>2163</v>
      </c>
      <c r="H505" s="195">
        <f t="shared" si="7"/>
        <v>2</v>
      </c>
      <c r="I505" s="196">
        <v>45264</v>
      </c>
      <c r="J505" s="197">
        <v>45265</v>
      </c>
      <c r="K505" s="197"/>
      <c r="L505" s="198" t="s">
        <v>462</v>
      </c>
      <c r="M505" s="199" t="s">
        <v>463</v>
      </c>
      <c r="N505" s="200">
        <v>5</v>
      </c>
      <c r="O505" s="201">
        <v>5</v>
      </c>
      <c r="P505" s="201">
        <v>0</v>
      </c>
      <c r="Q505" s="202">
        <v>10</v>
      </c>
      <c r="R505" s="203">
        <v>188500</v>
      </c>
      <c r="S505" s="203">
        <v>10007</v>
      </c>
      <c r="T505" s="203">
        <v>0</v>
      </c>
      <c r="U505" s="204">
        <v>198507</v>
      </c>
      <c r="V505" s="212"/>
    </row>
    <row r="506" spans="1:22" ht="25.5" customHeight="1" x14ac:dyDescent="0.15">
      <c r="A506" s="207" t="s">
        <v>2177</v>
      </c>
      <c r="B506" s="208" t="s">
        <v>2178</v>
      </c>
      <c r="C506" s="209" t="s">
        <v>2137</v>
      </c>
      <c r="D506" s="210" t="s">
        <v>25</v>
      </c>
      <c r="E506" s="211" t="s">
        <v>2179</v>
      </c>
      <c r="F506" s="230" t="s">
        <v>4830</v>
      </c>
      <c r="G506" s="194" t="s">
        <v>2180</v>
      </c>
      <c r="H506" s="195">
        <f t="shared" si="7"/>
        <v>3</v>
      </c>
      <c r="I506" s="196">
        <v>45120</v>
      </c>
      <c r="J506" s="197">
        <v>45127</v>
      </c>
      <c r="K506" s="197">
        <v>45199</v>
      </c>
      <c r="L506" s="198" t="s">
        <v>1528</v>
      </c>
      <c r="M506" s="199" t="s">
        <v>2181</v>
      </c>
      <c r="N506" s="200">
        <v>4</v>
      </c>
      <c r="O506" s="201">
        <v>4</v>
      </c>
      <c r="P506" s="201">
        <v>4</v>
      </c>
      <c r="Q506" s="202">
        <v>12</v>
      </c>
      <c r="R506" s="203">
        <v>294150</v>
      </c>
      <c r="S506" s="203">
        <v>131196</v>
      </c>
      <c r="T506" s="203">
        <v>49000</v>
      </c>
      <c r="U506" s="204">
        <v>474346</v>
      </c>
      <c r="V506" s="212"/>
    </row>
    <row r="507" spans="1:22" ht="25.5" customHeight="1" x14ac:dyDescent="0.15">
      <c r="A507" s="207" t="s">
        <v>2182</v>
      </c>
      <c r="B507" s="208" t="s">
        <v>2183</v>
      </c>
      <c r="C507" s="209" t="s">
        <v>2137</v>
      </c>
      <c r="D507" s="210" t="s">
        <v>25</v>
      </c>
      <c r="E507" s="211" t="s">
        <v>2184</v>
      </c>
      <c r="F507" s="230" t="s">
        <v>4831</v>
      </c>
      <c r="G507" s="194" t="s">
        <v>2185</v>
      </c>
      <c r="H507" s="195">
        <f t="shared" si="7"/>
        <v>1</v>
      </c>
      <c r="I507" s="196">
        <v>45218</v>
      </c>
      <c r="J507" s="197"/>
      <c r="K507" s="197"/>
      <c r="L507" s="198" t="s">
        <v>531</v>
      </c>
      <c r="M507" s="199" t="s">
        <v>532</v>
      </c>
      <c r="N507" s="200">
        <v>0</v>
      </c>
      <c r="O507" s="201">
        <v>0</v>
      </c>
      <c r="P507" s="201">
        <v>0</v>
      </c>
      <c r="Q507" s="202">
        <v>0</v>
      </c>
      <c r="R507" s="203">
        <v>35650</v>
      </c>
      <c r="S507" s="203">
        <v>2920</v>
      </c>
      <c r="T507" s="203">
        <v>0</v>
      </c>
      <c r="U507" s="204">
        <v>38570</v>
      </c>
      <c r="V507" s="212"/>
    </row>
    <row r="508" spans="1:22" ht="25.5" customHeight="1" x14ac:dyDescent="0.15">
      <c r="A508" s="207" t="s">
        <v>2186</v>
      </c>
      <c r="B508" s="208" t="s">
        <v>2187</v>
      </c>
      <c r="C508" s="209" t="s">
        <v>2137</v>
      </c>
      <c r="D508" s="210" t="s">
        <v>25</v>
      </c>
      <c r="E508" s="211" t="s">
        <v>2188</v>
      </c>
      <c r="F508" s="230" t="s">
        <v>4832</v>
      </c>
      <c r="G508" s="194" t="s">
        <v>2134</v>
      </c>
      <c r="H508" s="195">
        <f t="shared" si="7"/>
        <v>2</v>
      </c>
      <c r="I508" s="196">
        <v>45254</v>
      </c>
      <c r="J508" s="197">
        <v>45259</v>
      </c>
      <c r="K508" s="197"/>
      <c r="L508" s="198" t="s">
        <v>462</v>
      </c>
      <c r="M508" s="199" t="s">
        <v>1231</v>
      </c>
      <c r="N508" s="200">
        <v>5</v>
      </c>
      <c r="O508" s="201">
        <v>5</v>
      </c>
      <c r="P508" s="201">
        <v>0</v>
      </c>
      <c r="Q508" s="202">
        <v>10</v>
      </c>
      <c r="R508" s="203">
        <v>266900</v>
      </c>
      <c r="S508" s="203">
        <v>152800</v>
      </c>
      <c r="T508" s="203">
        <v>50000</v>
      </c>
      <c r="U508" s="204">
        <v>469700</v>
      </c>
      <c r="V508" s="212"/>
    </row>
    <row r="509" spans="1:22" ht="25.5" customHeight="1" x14ac:dyDescent="0.15">
      <c r="A509" s="207" t="s">
        <v>2189</v>
      </c>
      <c r="B509" s="208" t="s">
        <v>2190</v>
      </c>
      <c r="C509" s="209" t="s">
        <v>2137</v>
      </c>
      <c r="D509" s="210" t="s">
        <v>25</v>
      </c>
      <c r="E509" s="211" t="s">
        <v>2191</v>
      </c>
      <c r="F509" s="230" t="s">
        <v>4833</v>
      </c>
      <c r="G509" s="194" t="s">
        <v>2192</v>
      </c>
      <c r="H509" s="195">
        <f t="shared" si="7"/>
        <v>3</v>
      </c>
      <c r="I509" s="196">
        <v>45183</v>
      </c>
      <c r="J509" s="197">
        <v>45197</v>
      </c>
      <c r="K509" s="197">
        <v>45204</v>
      </c>
      <c r="L509" s="198" t="s">
        <v>474</v>
      </c>
      <c r="M509" s="199" t="s">
        <v>480</v>
      </c>
      <c r="N509" s="200">
        <v>1</v>
      </c>
      <c r="O509" s="201">
        <v>1</v>
      </c>
      <c r="P509" s="201">
        <v>1</v>
      </c>
      <c r="Q509" s="202">
        <v>3</v>
      </c>
      <c r="R509" s="203">
        <v>153750</v>
      </c>
      <c r="S509" s="203">
        <v>16080</v>
      </c>
      <c r="T509" s="203">
        <v>0</v>
      </c>
      <c r="U509" s="204">
        <v>169830</v>
      </c>
      <c r="V509" s="212"/>
    </row>
    <row r="510" spans="1:22" ht="25.5" customHeight="1" x14ac:dyDescent="0.15">
      <c r="A510" s="207" t="s">
        <v>2193</v>
      </c>
      <c r="B510" s="208" t="s">
        <v>2194</v>
      </c>
      <c r="C510" s="209" t="s">
        <v>2137</v>
      </c>
      <c r="D510" s="210" t="s">
        <v>25</v>
      </c>
      <c r="E510" s="211" t="s">
        <v>2195</v>
      </c>
      <c r="F510" s="230" t="s">
        <v>4834</v>
      </c>
      <c r="G510" s="194" t="s">
        <v>2196</v>
      </c>
      <c r="H510" s="195">
        <f t="shared" si="7"/>
        <v>1</v>
      </c>
      <c r="I510" s="196">
        <v>45224</v>
      </c>
      <c r="J510" s="197"/>
      <c r="K510" s="197"/>
      <c r="L510" s="198" t="s">
        <v>257</v>
      </c>
      <c r="M510" s="199" t="s">
        <v>486</v>
      </c>
      <c r="N510" s="200">
        <v>3</v>
      </c>
      <c r="O510" s="201">
        <v>0</v>
      </c>
      <c r="P510" s="201">
        <v>0</v>
      </c>
      <c r="Q510" s="202">
        <v>3</v>
      </c>
      <c r="R510" s="203">
        <v>72130</v>
      </c>
      <c r="S510" s="203">
        <v>9980</v>
      </c>
      <c r="T510" s="203">
        <v>8940</v>
      </c>
      <c r="U510" s="204">
        <v>91050</v>
      </c>
      <c r="V510" s="212"/>
    </row>
    <row r="511" spans="1:22" ht="25.5" customHeight="1" x14ac:dyDescent="0.15">
      <c r="A511" s="207" t="s">
        <v>2197</v>
      </c>
      <c r="B511" s="208" t="s">
        <v>2198</v>
      </c>
      <c r="C511" s="209" t="s">
        <v>2137</v>
      </c>
      <c r="D511" s="210" t="s">
        <v>25</v>
      </c>
      <c r="E511" s="211" t="s">
        <v>2199</v>
      </c>
      <c r="F511" s="230" t="s">
        <v>4835</v>
      </c>
      <c r="G511" s="194" t="s">
        <v>2200</v>
      </c>
      <c r="H511" s="195">
        <f t="shared" si="7"/>
        <v>1</v>
      </c>
      <c r="I511" s="196">
        <v>45225</v>
      </c>
      <c r="J511" s="197"/>
      <c r="K511" s="197"/>
      <c r="L511" s="198" t="s">
        <v>1142</v>
      </c>
      <c r="M511" s="199" t="s">
        <v>723</v>
      </c>
      <c r="N511" s="200">
        <v>0</v>
      </c>
      <c r="O511" s="201">
        <v>0</v>
      </c>
      <c r="P511" s="201">
        <v>0</v>
      </c>
      <c r="Q511" s="202">
        <v>0</v>
      </c>
      <c r="R511" s="203">
        <v>35650</v>
      </c>
      <c r="S511" s="203">
        <v>2520</v>
      </c>
      <c r="T511" s="203">
        <v>0</v>
      </c>
      <c r="U511" s="204">
        <v>38170</v>
      </c>
      <c r="V511" s="212"/>
    </row>
    <row r="512" spans="1:22" ht="25.5" customHeight="1" x14ac:dyDescent="0.15">
      <c r="A512" s="207" t="s">
        <v>2201</v>
      </c>
      <c r="B512" s="208" t="s">
        <v>2202</v>
      </c>
      <c r="C512" s="209" t="s">
        <v>2203</v>
      </c>
      <c r="D512" s="210" t="s">
        <v>26</v>
      </c>
      <c r="E512" s="211" t="s">
        <v>2204</v>
      </c>
      <c r="F512" s="230" t="s">
        <v>4836</v>
      </c>
      <c r="G512" s="194" t="s">
        <v>2205</v>
      </c>
      <c r="H512" s="195">
        <f t="shared" si="7"/>
        <v>3</v>
      </c>
      <c r="I512" s="196">
        <v>45189</v>
      </c>
      <c r="J512" s="197">
        <v>45203</v>
      </c>
      <c r="K512" s="197">
        <v>45217</v>
      </c>
      <c r="L512" s="198" t="s">
        <v>610</v>
      </c>
      <c r="M512" s="199" t="s">
        <v>732</v>
      </c>
      <c r="N512" s="200">
        <v>1</v>
      </c>
      <c r="O512" s="201">
        <v>1</v>
      </c>
      <c r="P512" s="201">
        <v>1</v>
      </c>
      <c r="Q512" s="202">
        <v>3</v>
      </c>
      <c r="R512" s="203">
        <v>122550</v>
      </c>
      <c r="S512" s="203">
        <v>3811</v>
      </c>
      <c r="T512" s="203">
        <v>0</v>
      </c>
      <c r="U512" s="204">
        <v>126361</v>
      </c>
      <c r="V512" s="212"/>
    </row>
    <row r="513" spans="1:22" ht="25.5" customHeight="1" x14ac:dyDescent="0.15">
      <c r="A513" s="207" t="s">
        <v>2206</v>
      </c>
      <c r="B513" s="208" t="s">
        <v>2207</v>
      </c>
      <c r="C513" s="209" t="s">
        <v>2203</v>
      </c>
      <c r="D513" s="210" t="s">
        <v>26</v>
      </c>
      <c r="E513" s="211" t="s">
        <v>2208</v>
      </c>
      <c r="F513" s="230" t="s">
        <v>4837</v>
      </c>
      <c r="G513" s="194" t="s">
        <v>2209</v>
      </c>
      <c r="H513" s="195">
        <f t="shared" si="7"/>
        <v>1</v>
      </c>
      <c r="I513" s="196">
        <v>45244</v>
      </c>
      <c r="J513" s="197"/>
      <c r="K513" s="197"/>
      <c r="L513" s="198" t="s">
        <v>257</v>
      </c>
      <c r="M513" s="199" t="s">
        <v>521</v>
      </c>
      <c r="N513" s="200">
        <v>3</v>
      </c>
      <c r="O513" s="201">
        <v>0</v>
      </c>
      <c r="P513" s="201">
        <v>0</v>
      </c>
      <c r="Q513" s="202">
        <v>3</v>
      </c>
      <c r="R513" s="203">
        <v>74770</v>
      </c>
      <c r="S513" s="203">
        <v>77795</v>
      </c>
      <c r="T513" s="203">
        <v>0</v>
      </c>
      <c r="U513" s="204">
        <v>152565</v>
      </c>
      <c r="V513" s="212"/>
    </row>
    <row r="514" spans="1:22" ht="25.5" customHeight="1" x14ac:dyDescent="0.15">
      <c r="A514" s="207" t="s">
        <v>2210</v>
      </c>
      <c r="B514" s="208" t="s">
        <v>2211</v>
      </c>
      <c r="C514" s="209" t="s">
        <v>2203</v>
      </c>
      <c r="D514" s="210" t="s">
        <v>26</v>
      </c>
      <c r="E514" s="211" t="s">
        <v>2212</v>
      </c>
      <c r="F514" s="230" t="s">
        <v>4838</v>
      </c>
      <c r="G514" s="194" t="s">
        <v>2213</v>
      </c>
      <c r="H514" s="195">
        <f t="shared" si="7"/>
        <v>1</v>
      </c>
      <c r="I514" s="196">
        <v>45244</v>
      </c>
      <c r="J514" s="197"/>
      <c r="K514" s="197"/>
      <c r="L514" s="198" t="s">
        <v>257</v>
      </c>
      <c r="M514" s="199" t="s">
        <v>521</v>
      </c>
      <c r="N514" s="200">
        <v>3</v>
      </c>
      <c r="O514" s="201">
        <v>0</v>
      </c>
      <c r="P514" s="201">
        <v>0</v>
      </c>
      <c r="Q514" s="202">
        <v>3</v>
      </c>
      <c r="R514" s="203">
        <v>74770</v>
      </c>
      <c r="S514" s="203">
        <v>40088</v>
      </c>
      <c r="T514" s="203">
        <v>0</v>
      </c>
      <c r="U514" s="204">
        <v>114858</v>
      </c>
      <c r="V514" s="212"/>
    </row>
    <row r="515" spans="1:22" ht="25.5" customHeight="1" x14ac:dyDescent="0.15">
      <c r="A515" s="207" t="s">
        <v>2214</v>
      </c>
      <c r="B515" s="208" t="s">
        <v>2215</v>
      </c>
      <c r="C515" s="209" t="s">
        <v>2203</v>
      </c>
      <c r="D515" s="210" t="s">
        <v>26</v>
      </c>
      <c r="E515" s="211" t="s">
        <v>2216</v>
      </c>
      <c r="F515" s="230" t="s">
        <v>4839</v>
      </c>
      <c r="G515" s="194" t="s">
        <v>2209</v>
      </c>
      <c r="H515" s="195">
        <f t="shared" si="7"/>
        <v>1</v>
      </c>
      <c r="I515" s="196">
        <v>45245</v>
      </c>
      <c r="J515" s="197"/>
      <c r="K515" s="197"/>
      <c r="L515" s="198" t="s">
        <v>257</v>
      </c>
      <c r="M515" s="199" t="s">
        <v>521</v>
      </c>
      <c r="N515" s="200">
        <v>3</v>
      </c>
      <c r="O515" s="201">
        <v>0</v>
      </c>
      <c r="P515" s="201">
        <v>0</v>
      </c>
      <c r="Q515" s="202">
        <v>3</v>
      </c>
      <c r="R515" s="203">
        <v>94330</v>
      </c>
      <c r="S515" s="203">
        <v>40019</v>
      </c>
      <c r="T515" s="203">
        <v>0</v>
      </c>
      <c r="U515" s="204">
        <v>134349</v>
      </c>
      <c r="V515" s="212"/>
    </row>
    <row r="516" spans="1:22" ht="25.5" customHeight="1" x14ac:dyDescent="0.15">
      <c r="A516" s="207" t="s">
        <v>2217</v>
      </c>
      <c r="B516" s="208" t="s">
        <v>2218</v>
      </c>
      <c r="C516" s="209" t="s">
        <v>2203</v>
      </c>
      <c r="D516" s="210" t="s">
        <v>26</v>
      </c>
      <c r="E516" s="211" t="s">
        <v>2219</v>
      </c>
      <c r="F516" s="230" t="s">
        <v>4840</v>
      </c>
      <c r="G516" s="194" t="s">
        <v>2220</v>
      </c>
      <c r="H516" s="195">
        <f t="shared" si="7"/>
        <v>1</v>
      </c>
      <c r="I516" s="196">
        <v>45216</v>
      </c>
      <c r="J516" s="197"/>
      <c r="K516" s="197"/>
      <c r="L516" s="198" t="s">
        <v>257</v>
      </c>
      <c r="M516" s="199" t="s">
        <v>932</v>
      </c>
      <c r="N516" s="200">
        <v>1</v>
      </c>
      <c r="O516" s="201">
        <v>0</v>
      </c>
      <c r="P516" s="201">
        <v>0</v>
      </c>
      <c r="Q516" s="202">
        <v>1</v>
      </c>
      <c r="R516" s="203">
        <v>55210</v>
      </c>
      <c r="S516" s="203">
        <v>38388</v>
      </c>
      <c r="T516" s="203">
        <v>0</v>
      </c>
      <c r="U516" s="204">
        <v>93598</v>
      </c>
      <c r="V516" s="212"/>
    </row>
    <row r="517" spans="1:22" ht="25.5" customHeight="1" x14ac:dyDescent="0.15">
      <c r="A517" s="207" t="s">
        <v>2221</v>
      </c>
      <c r="B517" s="208" t="s">
        <v>2222</v>
      </c>
      <c r="C517" s="209" t="s">
        <v>2203</v>
      </c>
      <c r="D517" s="210" t="s">
        <v>26</v>
      </c>
      <c r="E517" s="211" t="s">
        <v>2223</v>
      </c>
      <c r="F517" s="230" t="s">
        <v>4841</v>
      </c>
      <c r="G517" s="194" t="s">
        <v>1920</v>
      </c>
      <c r="H517" s="195">
        <f t="shared" ref="H517:H580" si="8">COUNTA(I517:K517)</f>
        <v>3</v>
      </c>
      <c r="I517" s="196">
        <v>45100</v>
      </c>
      <c r="J517" s="197">
        <v>45177</v>
      </c>
      <c r="K517" s="197">
        <v>45310</v>
      </c>
      <c r="L517" s="198" t="s">
        <v>257</v>
      </c>
      <c r="M517" s="199" t="s">
        <v>486</v>
      </c>
      <c r="N517" s="200">
        <v>1</v>
      </c>
      <c r="O517" s="201">
        <v>2</v>
      </c>
      <c r="P517" s="201">
        <v>4</v>
      </c>
      <c r="Q517" s="202">
        <v>7</v>
      </c>
      <c r="R517" s="203">
        <v>231990</v>
      </c>
      <c r="S517" s="203">
        <v>144112</v>
      </c>
      <c r="T517" s="203">
        <v>0</v>
      </c>
      <c r="U517" s="204">
        <v>376102</v>
      </c>
      <c r="V517" s="212"/>
    </row>
    <row r="518" spans="1:22" ht="25.5" customHeight="1" x14ac:dyDescent="0.15">
      <c r="A518" s="207" t="s">
        <v>2224</v>
      </c>
      <c r="B518" s="208" t="s">
        <v>2225</v>
      </c>
      <c r="C518" s="209" t="s">
        <v>2203</v>
      </c>
      <c r="D518" s="210" t="s">
        <v>26</v>
      </c>
      <c r="E518" s="211" t="s">
        <v>2226</v>
      </c>
      <c r="F518" s="230" t="s">
        <v>4842</v>
      </c>
      <c r="G518" s="194" t="s">
        <v>1920</v>
      </c>
      <c r="H518" s="195">
        <f t="shared" si="8"/>
        <v>3</v>
      </c>
      <c r="I518" s="196">
        <v>45120</v>
      </c>
      <c r="J518" s="197">
        <v>45226</v>
      </c>
      <c r="K518" s="197">
        <v>45308</v>
      </c>
      <c r="L518" s="198" t="s">
        <v>257</v>
      </c>
      <c r="M518" s="199" t="s">
        <v>486</v>
      </c>
      <c r="N518" s="200">
        <v>2</v>
      </c>
      <c r="O518" s="201">
        <v>2</v>
      </c>
      <c r="P518" s="201">
        <v>2</v>
      </c>
      <c r="Q518" s="202">
        <v>6</v>
      </c>
      <c r="R518" s="203">
        <v>200550</v>
      </c>
      <c r="S518" s="203">
        <v>122320</v>
      </c>
      <c r="T518" s="203">
        <v>0</v>
      </c>
      <c r="U518" s="204">
        <v>322870</v>
      </c>
      <c r="V518" s="212"/>
    </row>
    <row r="519" spans="1:22" ht="25.5" customHeight="1" x14ac:dyDescent="0.15">
      <c r="A519" s="207" t="s">
        <v>2227</v>
      </c>
      <c r="B519" s="208" t="s">
        <v>2228</v>
      </c>
      <c r="C519" s="209" t="s">
        <v>2203</v>
      </c>
      <c r="D519" s="210" t="s">
        <v>26</v>
      </c>
      <c r="E519" s="211" t="s">
        <v>2229</v>
      </c>
      <c r="F519" s="230" t="s">
        <v>4843</v>
      </c>
      <c r="G519" s="194" t="s">
        <v>2230</v>
      </c>
      <c r="H519" s="195">
        <f t="shared" si="8"/>
        <v>1</v>
      </c>
      <c r="I519" s="196">
        <v>45236</v>
      </c>
      <c r="J519" s="197"/>
      <c r="K519" s="197"/>
      <c r="L519" s="198" t="s">
        <v>257</v>
      </c>
      <c r="M519" s="199" t="s">
        <v>564</v>
      </c>
      <c r="N519" s="200">
        <v>5</v>
      </c>
      <c r="O519" s="201">
        <v>0</v>
      </c>
      <c r="P519" s="201">
        <v>0</v>
      </c>
      <c r="Q519" s="202">
        <v>5</v>
      </c>
      <c r="R519" s="203">
        <v>104950</v>
      </c>
      <c r="S519" s="203">
        <v>234480</v>
      </c>
      <c r="T519" s="203">
        <v>50000</v>
      </c>
      <c r="U519" s="204">
        <v>389430</v>
      </c>
      <c r="V519" s="212"/>
    </row>
    <row r="520" spans="1:22" ht="25.5" customHeight="1" x14ac:dyDescent="0.15">
      <c r="A520" s="207" t="s">
        <v>2231</v>
      </c>
      <c r="B520" s="208" t="s">
        <v>2232</v>
      </c>
      <c r="C520" s="209" t="s">
        <v>2203</v>
      </c>
      <c r="D520" s="210" t="s">
        <v>26</v>
      </c>
      <c r="E520" s="211" t="s">
        <v>2233</v>
      </c>
      <c r="F520" s="230" t="s">
        <v>4844</v>
      </c>
      <c r="G520" s="194" t="s">
        <v>2027</v>
      </c>
      <c r="H520" s="195">
        <f t="shared" si="8"/>
        <v>3</v>
      </c>
      <c r="I520" s="196">
        <v>45078</v>
      </c>
      <c r="J520" s="197">
        <v>45082</v>
      </c>
      <c r="K520" s="197">
        <v>45089</v>
      </c>
      <c r="L520" s="198" t="s">
        <v>610</v>
      </c>
      <c r="M520" s="199" t="s">
        <v>732</v>
      </c>
      <c r="N520" s="200">
        <v>5</v>
      </c>
      <c r="O520" s="201">
        <v>5</v>
      </c>
      <c r="P520" s="201">
        <v>5</v>
      </c>
      <c r="Q520" s="202">
        <v>15</v>
      </c>
      <c r="R520" s="203">
        <v>340950</v>
      </c>
      <c r="S520" s="203">
        <v>47952</v>
      </c>
      <c r="T520" s="203">
        <v>0</v>
      </c>
      <c r="U520" s="204">
        <v>388902</v>
      </c>
      <c r="V520" s="212"/>
    </row>
    <row r="521" spans="1:22" ht="25.5" customHeight="1" x14ac:dyDescent="0.15">
      <c r="A521" s="207" t="s">
        <v>2234</v>
      </c>
      <c r="B521" s="208" t="s">
        <v>2235</v>
      </c>
      <c r="C521" s="209" t="s">
        <v>2203</v>
      </c>
      <c r="D521" s="210" t="s">
        <v>26</v>
      </c>
      <c r="E521" s="211" t="s">
        <v>2236</v>
      </c>
      <c r="F521" s="230" t="s">
        <v>4845</v>
      </c>
      <c r="G521" s="194" t="s">
        <v>2027</v>
      </c>
      <c r="H521" s="195">
        <f t="shared" si="8"/>
        <v>3</v>
      </c>
      <c r="I521" s="196">
        <v>45174</v>
      </c>
      <c r="J521" s="197">
        <v>45181</v>
      </c>
      <c r="K521" s="197">
        <v>45201</v>
      </c>
      <c r="L521" s="198" t="s">
        <v>610</v>
      </c>
      <c r="M521" s="199" t="s">
        <v>732</v>
      </c>
      <c r="N521" s="200">
        <v>5</v>
      </c>
      <c r="O521" s="201">
        <v>5</v>
      </c>
      <c r="P521" s="201">
        <v>5</v>
      </c>
      <c r="Q521" s="202">
        <v>15</v>
      </c>
      <c r="R521" s="203">
        <v>340950</v>
      </c>
      <c r="S521" s="203">
        <v>59829</v>
      </c>
      <c r="T521" s="203">
        <v>0</v>
      </c>
      <c r="U521" s="204">
        <v>400779</v>
      </c>
      <c r="V521" s="212"/>
    </row>
    <row r="522" spans="1:22" ht="25.5" customHeight="1" x14ac:dyDescent="0.15">
      <c r="A522" s="207" t="s">
        <v>2237</v>
      </c>
      <c r="B522" s="208" t="s">
        <v>2238</v>
      </c>
      <c r="C522" s="209" t="s">
        <v>2203</v>
      </c>
      <c r="D522" s="210" t="s">
        <v>26</v>
      </c>
      <c r="E522" s="211" t="s">
        <v>2239</v>
      </c>
      <c r="F522" s="230" t="s">
        <v>4846</v>
      </c>
      <c r="G522" s="194" t="s">
        <v>841</v>
      </c>
      <c r="H522" s="195">
        <f t="shared" si="8"/>
        <v>3</v>
      </c>
      <c r="I522" s="196">
        <v>45204</v>
      </c>
      <c r="J522" s="197">
        <v>45211</v>
      </c>
      <c r="K522" s="197">
        <v>45216</v>
      </c>
      <c r="L522" s="198" t="s">
        <v>610</v>
      </c>
      <c r="M522" s="199" t="s">
        <v>732</v>
      </c>
      <c r="N522" s="200">
        <v>5</v>
      </c>
      <c r="O522" s="201">
        <v>5</v>
      </c>
      <c r="P522" s="201">
        <v>5</v>
      </c>
      <c r="Q522" s="202">
        <v>15</v>
      </c>
      <c r="R522" s="203">
        <v>400350</v>
      </c>
      <c r="S522" s="203">
        <v>96390</v>
      </c>
      <c r="T522" s="203">
        <v>50000</v>
      </c>
      <c r="U522" s="204">
        <v>546740</v>
      </c>
      <c r="V522" s="212"/>
    </row>
    <row r="523" spans="1:22" ht="25.5" customHeight="1" x14ac:dyDescent="0.15">
      <c r="A523" s="207" t="s">
        <v>2240</v>
      </c>
      <c r="B523" s="208" t="s">
        <v>2241</v>
      </c>
      <c r="C523" s="209" t="s">
        <v>2203</v>
      </c>
      <c r="D523" s="210" t="s">
        <v>26</v>
      </c>
      <c r="E523" s="211" t="s">
        <v>2242</v>
      </c>
      <c r="F523" s="230" t="s">
        <v>4847</v>
      </c>
      <c r="G523" s="194" t="s">
        <v>2027</v>
      </c>
      <c r="H523" s="195">
        <f t="shared" si="8"/>
        <v>3</v>
      </c>
      <c r="I523" s="196">
        <v>45204</v>
      </c>
      <c r="J523" s="197">
        <v>45211</v>
      </c>
      <c r="K523" s="197">
        <v>45218</v>
      </c>
      <c r="L523" s="198" t="s">
        <v>610</v>
      </c>
      <c r="M523" s="199" t="s">
        <v>732</v>
      </c>
      <c r="N523" s="200">
        <v>5</v>
      </c>
      <c r="O523" s="201">
        <v>5</v>
      </c>
      <c r="P523" s="201">
        <v>5</v>
      </c>
      <c r="Q523" s="202">
        <v>15</v>
      </c>
      <c r="R523" s="203">
        <v>400350</v>
      </c>
      <c r="S523" s="203">
        <v>32856</v>
      </c>
      <c r="T523" s="203">
        <v>0</v>
      </c>
      <c r="U523" s="204">
        <v>433206</v>
      </c>
      <c r="V523" s="212"/>
    </row>
    <row r="524" spans="1:22" ht="25.5" customHeight="1" x14ac:dyDescent="0.15">
      <c r="A524" s="207" t="s">
        <v>2243</v>
      </c>
      <c r="B524" s="208" t="s">
        <v>2244</v>
      </c>
      <c r="C524" s="209" t="s">
        <v>2203</v>
      </c>
      <c r="D524" s="210" t="s">
        <v>26</v>
      </c>
      <c r="E524" s="211" t="s">
        <v>2245</v>
      </c>
      <c r="F524" s="230" t="s">
        <v>4848</v>
      </c>
      <c r="G524" s="194" t="s">
        <v>2246</v>
      </c>
      <c r="H524" s="195">
        <f t="shared" si="8"/>
        <v>3</v>
      </c>
      <c r="I524" s="196">
        <v>45202</v>
      </c>
      <c r="J524" s="197">
        <v>45216</v>
      </c>
      <c r="K524" s="197">
        <v>45230</v>
      </c>
      <c r="L524" s="198" t="s">
        <v>257</v>
      </c>
      <c r="M524" s="199" t="s">
        <v>922</v>
      </c>
      <c r="N524" s="200">
        <v>1</v>
      </c>
      <c r="O524" s="201">
        <v>1</v>
      </c>
      <c r="P524" s="201">
        <v>4</v>
      </c>
      <c r="Q524" s="202">
        <v>6</v>
      </c>
      <c r="R524" s="203">
        <v>175260</v>
      </c>
      <c r="S524" s="203">
        <v>62650</v>
      </c>
      <c r="T524" s="203">
        <v>0</v>
      </c>
      <c r="U524" s="204">
        <v>237910</v>
      </c>
      <c r="V524" s="212"/>
    </row>
    <row r="525" spans="1:22" ht="25.5" customHeight="1" x14ac:dyDescent="0.15">
      <c r="A525" s="207" t="s">
        <v>2247</v>
      </c>
      <c r="B525" s="208" t="s">
        <v>2248</v>
      </c>
      <c r="C525" s="209" t="s">
        <v>2203</v>
      </c>
      <c r="D525" s="210" t="s">
        <v>26</v>
      </c>
      <c r="E525" s="211" t="s">
        <v>2249</v>
      </c>
      <c r="F525" s="230" t="s">
        <v>4849</v>
      </c>
      <c r="G525" s="194" t="s">
        <v>2246</v>
      </c>
      <c r="H525" s="195">
        <f t="shared" si="8"/>
        <v>3</v>
      </c>
      <c r="I525" s="196">
        <v>45205</v>
      </c>
      <c r="J525" s="197">
        <v>45219</v>
      </c>
      <c r="K525" s="197">
        <v>45234</v>
      </c>
      <c r="L525" s="198" t="s">
        <v>257</v>
      </c>
      <c r="M525" s="199" t="s">
        <v>922</v>
      </c>
      <c r="N525" s="200">
        <v>1</v>
      </c>
      <c r="O525" s="201">
        <v>1</v>
      </c>
      <c r="P525" s="201">
        <v>4</v>
      </c>
      <c r="Q525" s="202">
        <v>6</v>
      </c>
      <c r="R525" s="203">
        <v>175260</v>
      </c>
      <c r="S525" s="203">
        <v>66222</v>
      </c>
      <c r="T525" s="203">
        <v>0</v>
      </c>
      <c r="U525" s="204">
        <v>241482</v>
      </c>
      <c r="V525" s="212" t="s">
        <v>573</v>
      </c>
    </row>
    <row r="526" spans="1:22" ht="25.5" customHeight="1" x14ac:dyDescent="0.15">
      <c r="A526" s="207" t="s">
        <v>2250</v>
      </c>
      <c r="B526" s="208" t="s">
        <v>2251</v>
      </c>
      <c r="C526" s="209" t="s">
        <v>2203</v>
      </c>
      <c r="D526" s="210" t="s">
        <v>26</v>
      </c>
      <c r="E526" s="211" t="s">
        <v>2252</v>
      </c>
      <c r="F526" s="230" t="s">
        <v>4850</v>
      </c>
      <c r="G526" s="194" t="s">
        <v>2246</v>
      </c>
      <c r="H526" s="195">
        <f t="shared" si="8"/>
        <v>3</v>
      </c>
      <c r="I526" s="196">
        <v>45211</v>
      </c>
      <c r="J526" s="197">
        <v>45218</v>
      </c>
      <c r="K526" s="197">
        <v>45228</v>
      </c>
      <c r="L526" s="198" t="s">
        <v>257</v>
      </c>
      <c r="M526" s="199" t="s">
        <v>922</v>
      </c>
      <c r="N526" s="200">
        <v>1</v>
      </c>
      <c r="O526" s="201">
        <v>1</v>
      </c>
      <c r="P526" s="201">
        <v>1</v>
      </c>
      <c r="Q526" s="202">
        <v>3</v>
      </c>
      <c r="R526" s="203">
        <v>116580</v>
      </c>
      <c r="S526" s="203">
        <v>1776</v>
      </c>
      <c r="T526" s="203">
        <v>0</v>
      </c>
      <c r="U526" s="204">
        <v>118356</v>
      </c>
      <c r="V526" s="212"/>
    </row>
    <row r="527" spans="1:22" ht="25.5" customHeight="1" x14ac:dyDescent="0.15">
      <c r="A527" s="207" t="s">
        <v>2253</v>
      </c>
      <c r="B527" s="208" t="s">
        <v>2254</v>
      </c>
      <c r="C527" s="209" t="s">
        <v>2203</v>
      </c>
      <c r="D527" s="210" t="s">
        <v>26</v>
      </c>
      <c r="E527" s="211" t="s">
        <v>2255</v>
      </c>
      <c r="F527" s="230" t="s">
        <v>4851</v>
      </c>
      <c r="G527" s="194" t="s">
        <v>2256</v>
      </c>
      <c r="H527" s="195">
        <f t="shared" si="8"/>
        <v>3</v>
      </c>
      <c r="I527" s="196">
        <v>45100</v>
      </c>
      <c r="J527" s="197">
        <v>45107</v>
      </c>
      <c r="K527" s="197">
        <v>45127</v>
      </c>
      <c r="L527" s="198" t="s">
        <v>257</v>
      </c>
      <c r="M527" s="199" t="s">
        <v>521</v>
      </c>
      <c r="N527" s="200">
        <v>0</v>
      </c>
      <c r="O527" s="201">
        <v>0</v>
      </c>
      <c r="P527" s="201">
        <v>0</v>
      </c>
      <c r="Q527" s="202">
        <v>0</v>
      </c>
      <c r="R527" s="203">
        <v>106950</v>
      </c>
      <c r="S527" s="203">
        <v>888</v>
      </c>
      <c r="T527" s="203">
        <v>0</v>
      </c>
      <c r="U527" s="204">
        <v>107838</v>
      </c>
      <c r="V527" s="212"/>
    </row>
    <row r="528" spans="1:22" ht="25.5" customHeight="1" x14ac:dyDescent="0.15">
      <c r="A528" s="207" t="s">
        <v>2257</v>
      </c>
      <c r="B528" s="208" t="s">
        <v>2258</v>
      </c>
      <c r="C528" s="209" t="s">
        <v>2203</v>
      </c>
      <c r="D528" s="210" t="s">
        <v>26</v>
      </c>
      <c r="E528" s="211" t="s">
        <v>2259</v>
      </c>
      <c r="F528" s="230" t="s">
        <v>4852</v>
      </c>
      <c r="G528" s="194" t="s">
        <v>2256</v>
      </c>
      <c r="H528" s="195">
        <f t="shared" si="8"/>
        <v>3</v>
      </c>
      <c r="I528" s="196">
        <v>45113</v>
      </c>
      <c r="J528" s="197">
        <v>45120</v>
      </c>
      <c r="K528" s="197">
        <v>45134</v>
      </c>
      <c r="L528" s="198" t="s">
        <v>257</v>
      </c>
      <c r="M528" s="199" t="s">
        <v>521</v>
      </c>
      <c r="N528" s="200">
        <v>0</v>
      </c>
      <c r="O528" s="201">
        <v>0</v>
      </c>
      <c r="P528" s="201">
        <v>0</v>
      </c>
      <c r="Q528" s="202">
        <v>0</v>
      </c>
      <c r="R528" s="203">
        <v>106950</v>
      </c>
      <c r="S528" s="203">
        <v>888</v>
      </c>
      <c r="T528" s="203">
        <v>0</v>
      </c>
      <c r="U528" s="204">
        <v>107838</v>
      </c>
      <c r="V528" s="212"/>
    </row>
    <row r="529" spans="1:22" ht="25.5" customHeight="1" x14ac:dyDescent="0.15">
      <c r="A529" s="207" t="s">
        <v>2260</v>
      </c>
      <c r="B529" s="208" t="s">
        <v>2261</v>
      </c>
      <c r="C529" s="209" t="s">
        <v>2203</v>
      </c>
      <c r="D529" s="210" t="s">
        <v>26</v>
      </c>
      <c r="E529" s="211" t="s">
        <v>2262</v>
      </c>
      <c r="F529" s="230" t="s">
        <v>4853</v>
      </c>
      <c r="G529" s="194" t="s">
        <v>2256</v>
      </c>
      <c r="H529" s="195">
        <f t="shared" si="8"/>
        <v>3</v>
      </c>
      <c r="I529" s="196">
        <v>45210</v>
      </c>
      <c r="J529" s="197">
        <v>45211</v>
      </c>
      <c r="K529" s="197">
        <v>45212</v>
      </c>
      <c r="L529" s="198" t="s">
        <v>257</v>
      </c>
      <c r="M529" s="199" t="s">
        <v>922</v>
      </c>
      <c r="N529" s="200">
        <v>0</v>
      </c>
      <c r="O529" s="201">
        <v>0</v>
      </c>
      <c r="P529" s="201">
        <v>0</v>
      </c>
      <c r="Q529" s="202">
        <v>0</v>
      </c>
      <c r="R529" s="203">
        <v>106950</v>
      </c>
      <c r="S529" s="203">
        <v>111</v>
      </c>
      <c r="T529" s="203">
        <v>0</v>
      </c>
      <c r="U529" s="204">
        <v>107061</v>
      </c>
      <c r="V529" s="212"/>
    </row>
    <row r="530" spans="1:22" ht="25.5" customHeight="1" x14ac:dyDescent="0.15">
      <c r="A530" s="207" t="s">
        <v>2263</v>
      </c>
      <c r="B530" s="208" t="s">
        <v>2264</v>
      </c>
      <c r="C530" s="209" t="s">
        <v>2203</v>
      </c>
      <c r="D530" s="210" t="s">
        <v>26</v>
      </c>
      <c r="E530" s="211" t="s">
        <v>2265</v>
      </c>
      <c r="F530" s="230" t="s">
        <v>4854</v>
      </c>
      <c r="G530" s="194" t="s">
        <v>1189</v>
      </c>
      <c r="H530" s="195">
        <f t="shared" si="8"/>
        <v>2</v>
      </c>
      <c r="I530" s="196">
        <v>45078</v>
      </c>
      <c r="J530" s="197">
        <v>45225</v>
      </c>
      <c r="K530" s="197"/>
      <c r="L530" s="198" t="s">
        <v>257</v>
      </c>
      <c r="M530" s="199" t="s">
        <v>684</v>
      </c>
      <c r="N530" s="200">
        <v>0</v>
      </c>
      <c r="O530" s="201">
        <v>0</v>
      </c>
      <c r="P530" s="201">
        <v>0</v>
      </c>
      <c r="Q530" s="202">
        <v>0</v>
      </c>
      <c r="R530" s="203">
        <v>71300</v>
      </c>
      <c r="S530" s="203">
        <v>75892</v>
      </c>
      <c r="T530" s="203">
        <v>49400</v>
      </c>
      <c r="U530" s="204">
        <v>196592</v>
      </c>
      <c r="V530" s="212"/>
    </row>
    <row r="531" spans="1:22" ht="25.5" customHeight="1" x14ac:dyDescent="0.15">
      <c r="A531" s="207" t="s">
        <v>2266</v>
      </c>
      <c r="B531" s="208" t="s">
        <v>2267</v>
      </c>
      <c r="C531" s="209" t="s">
        <v>2203</v>
      </c>
      <c r="D531" s="210" t="s">
        <v>26</v>
      </c>
      <c r="E531" s="211" t="s">
        <v>2268</v>
      </c>
      <c r="F531" s="230" t="s">
        <v>4855</v>
      </c>
      <c r="G531" s="194" t="s">
        <v>1189</v>
      </c>
      <c r="H531" s="195">
        <f t="shared" si="8"/>
        <v>2</v>
      </c>
      <c r="I531" s="196">
        <v>45082</v>
      </c>
      <c r="J531" s="197">
        <v>45205</v>
      </c>
      <c r="K531" s="197"/>
      <c r="L531" s="198" t="s">
        <v>257</v>
      </c>
      <c r="M531" s="199" t="s">
        <v>684</v>
      </c>
      <c r="N531" s="200">
        <v>0</v>
      </c>
      <c r="O531" s="201">
        <v>0</v>
      </c>
      <c r="P531" s="201">
        <v>0</v>
      </c>
      <c r="Q531" s="202">
        <v>0</v>
      </c>
      <c r="R531" s="203">
        <v>71300</v>
      </c>
      <c r="S531" s="203">
        <v>75829</v>
      </c>
      <c r="T531" s="203">
        <v>49400</v>
      </c>
      <c r="U531" s="204">
        <v>196529</v>
      </c>
      <c r="V531" s="212"/>
    </row>
    <row r="532" spans="1:22" ht="25.5" customHeight="1" x14ac:dyDescent="0.15">
      <c r="A532" s="207" t="s">
        <v>2269</v>
      </c>
      <c r="B532" s="208" t="s">
        <v>2270</v>
      </c>
      <c r="C532" s="209" t="s">
        <v>2203</v>
      </c>
      <c r="D532" s="210" t="s">
        <v>26</v>
      </c>
      <c r="E532" s="211" t="s">
        <v>2271</v>
      </c>
      <c r="F532" s="230" t="s">
        <v>4856</v>
      </c>
      <c r="G532" s="194" t="s">
        <v>2196</v>
      </c>
      <c r="H532" s="195">
        <f t="shared" si="8"/>
        <v>1</v>
      </c>
      <c r="I532" s="196">
        <v>45246</v>
      </c>
      <c r="J532" s="197"/>
      <c r="K532" s="197"/>
      <c r="L532" s="198" t="s">
        <v>257</v>
      </c>
      <c r="M532" s="199" t="s">
        <v>486</v>
      </c>
      <c r="N532" s="200">
        <v>3</v>
      </c>
      <c r="O532" s="201">
        <v>0</v>
      </c>
      <c r="P532" s="201">
        <v>0</v>
      </c>
      <c r="Q532" s="202">
        <v>3</v>
      </c>
      <c r="R532" s="203">
        <v>72130</v>
      </c>
      <c r="S532" s="203">
        <v>73610</v>
      </c>
      <c r="T532" s="203">
        <v>49500</v>
      </c>
      <c r="U532" s="204">
        <v>195240</v>
      </c>
      <c r="V532" s="212"/>
    </row>
    <row r="533" spans="1:22" ht="25.5" customHeight="1" x14ac:dyDescent="0.15">
      <c r="A533" s="207" t="s">
        <v>2272</v>
      </c>
      <c r="B533" s="208" t="s">
        <v>2273</v>
      </c>
      <c r="C533" s="209" t="s">
        <v>2203</v>
      </c>
      <c r="D533" s="210" t="s">
        <v>26</v>
      </c>
      <c r="E533" s="211" t="s">
        <v>2274</v>
      </c>
      <c r="F533" s="230" t="s">
        <v>4857</v>
      </c>
      <c r="G533" s="194" t="s">
        <v>2196</v>
      </c>
      <c r="H533" s="195">
        <f t="shared" si="8"/>
        <v>1</v>
      </c>
      <c r="I533" s="196">
        <v>45246</v>
      </c>
      <c r="J533" s="197"/>
      <c r="K533" s="197"/>
      <c r="L533" s="198" t="s">
        <v>257</v>
      </c>
      <c r="M533" s="199" t="s">
        <v>486</v>
      </c>
      <c r="N533" s="200">
        <v>3</v>
      </c>
      <c r="O533" s="201">
        <v>0</v>
      </c>
      <c r="P533" s="201">
        <v>0</v>
      </c>
      <c r="Q533" s="202">
        <v>3</v>
      </c>
      <c r="R533" s="203">
        <v>72130</v>
      </c>
      <c r="S533" s="203">
        <v>32960</v>
      </c>
      <c r="T533" s="203">
        <v>49500</v>
      </c>
      <c r="U533" s="204">
        <v>154590</v>
      </c>
      <c r="V533" s="212"/>
    </row>
    <row r="534" spans="1:22" ht="25.5" customHeight="1" x14ac:dyDescent="0.15">
      <c r="A534" s="207" t="s">
        <v>2275</v>
      </c>
      <c r="B534" s="208" t="s">
        <v>2276</v>
      </c>
      <c r="C534" s="209" t="s">
        <v>2203</v>
      </c>
      <c r="D534" s="210" t="s">
        <v>26</v>
      </c>
      <c r="E534" s="211" t="s">
        <v>2277</v>
      </c>
      <c r="F534" s="230" t="s">
        <v>4858</v>
      </c>
      <c r="G534" s="194" t="s">
        <v>2278</v>
      </c>
      <c r="H534" s="195">
        <f t="shared" si="8"/>
        <v>1</v>
      </c>
      <c r="I534" s="196">
        <v>45244</v>
      </c>
      <c r="J534" s="197"/>
      <c r="K534" s="197"/>
      <c r="L534" s="198" t="s">
        <v>257</v>
      </c>
      <c r="M534" s="199" t="s">
        <v>486</v>
      </c>
      <c r="N534" s="200">
        <v>5</v>
      </c>
      <c r="O534" s="201">
        <v>0</v>
      </c>
      <c r="P534" s="201">
        <v>0</v>
      </c>
      <c r="Q534" s="202">
        <v>5</v>
      </c>
      <c r="R534" s="203">
        <v>92930</v>
      </c>
      <c r="S534" s="203">
        <v>73915</v>
      </c>
      <c r="T534" s="203">
        <v>49900</v>
      </c>
      <c r="U534" s="204">
        <v>216745</v>
      </c>
      <c r="V534" s="212"/>
    </row>
    <row r="535" spans="1:22" ht="25.5" customHeight="1" x14ac:dyDescent="0.15">
      <c r="A535" s="207" t="s">
        <v>2279</v>
      </c>
      <c r="B535" s="208" t="s">
        <v>2280</v>
      </c>
      <c r="C535" s="209" t="s">
        <v>2203</v>
      </c>
      <c r="D535" s="210" t="s">
        <v>26</v>
      </c>
      <c r="E535" s="211" t="s">
        <v>2281</v>
      </c>
      <c r="F535" s="230" t="s">
        <v>4859</v>
      </c>
      <c r="G535" s="194" t="s">
        <v>2278</v>
      </c>
      <c r="H535" s="195">
        <f t="shared" si="8"/>
        <v>1</v>
      </c>
      <c r="I535" s="196">
        <v>45245</v>
      </c>
      <c r="J535" s="197"/>
      <c r="K535" s="197"/>
      <c r="L535" s="198" t="s">
        <v>257</v>
      </c>
      <c r="M535" s="199" t="s">
        <v>486</v>
      </c>
      <c r="N535" s="200">
        <v>5</v>
      </c>
      <c r="O535" s="201">
        <v>0</v>
      </c>
      <c r="P535" s="201">
        <v>0</v>
      </c>
      <c r="Q535" s="202">
        <v>5</v>
      </c>
      <c r="R535" s="203">
        <v>92930</v>
      </c>
      <c r="S535" s="203">
        <v>67604</v>
      </c>
      <c r="T535" s="203">
        <v>49900</v>
      </c>
      <c r="U535" s="204">
        <v>210434</v>
      </c>
      <c r="V535" s="212"/>
    </row>
    <row r="536" spans="1:22" ht="25.5" customHeight="1" x14ac:dyDescent="0.15">
      <c r="A536" s="207" t="s">
        <v>2282</v>
      </c>
      <c r="B536" s="208" t="s">
        <v>2283</v>
      </c>
      <c r="C536" s="209" t="s">
        <v>2203</v>
      </c>
      <c r="D536" s="210" t="s">
        <v>26</v>
      </c>
      <c r="E536" s="211" t="s">
        <v>2284</v>
      </c>
      <c r="F536" s="230" t="s">
        <v>4860</v>
      </c>
      <c r="G536" s="194" t="s">
        <v>2278</v>
      </c>
      <c r="H536" s="195">
        <f t="shared" si="8"/>
        <v>1</v>
      </c>
      <c r="I536" s="196">
        <v>45245</v>
      </c>
      <c r="J536" s="197"/>
      <c r="K536" s="197"/>
      <c r="L536" s="198" t="s">
        <v>257</v>
      </c>
      <c r="M536" s="199" t="s">
        <v>486</v>
      </c>
      <c r="N536" s="200">
        <v>5</v>
      </c>
      <c r="O536" s="201">
        <v>0</v>
      </c>
      <c r="P536" s="201">
        <v>0</v>
      </c>
      <c r="Q536" s="202">
        <v>5</v>
      </c>
      <c r="R536" s="203">
        <v>92930</v>
      </c>
      <c r="S536" s="203">
        <v>866</v>
      </c>
      <c r="T536" s="203">
        <v>49900</v>
      </c>
      <c r="U536" s="204">
        <v>143696</v>
      </c>
      <c r="V536" s="212"/>
    </row>
    <row r="537" spans="1:22" ht="25.5" customHeight="1" x14ac:dyDescent="0.15">
      <c r="A537" s="207" t="s">
        <v>2285</v>
      </c>
      <c r="B537" s="208" t="s">
        <v>2286</v>
      </c>
      <c r="C537" s="209" t="s">
        <v>2203</v>
      </c>
      <c r="D537" s="210" t="s">
        <v>26</v>
      </c>
      <c r="E537" s="211" t="s">
        <v>2287</v>
      </c>
      <c r="F537" s="230" t="s">
        <v>4861</v>
      </c>
      <c r="G537" s="194" t="s">
        <v>2278</v>
      </c>
      <c r="H537" s="195">
        <f t="shared" si="8"/>
        <v>1</v>
      </c>
      <c r="I537" s="196">
        <v>45247</v>
      </c>
      <c r="J537" s="197"/>
      <c r="K537" s="197"/>
      <c r="L537" s="198" t="s">
        <v>257</v>
      </c>
      <c r="M537" s="199" t="s">
        <v>486</v>
      </c>
      <c r="N537" s="200">
        <v>5</v>
      </c>
      <c r="O537" s="201">
        <v>0</v>
      </c>
      <c r="P537" s="201">
        <v>0</v>
      </c>
      <c r="Q537" s="202">
        <v>5</v>
      </c>
      <c r="R537" s="203">
        <v>92930</v>
      </c>
      <c r="S537" s="203">
        <v>66070</v>
      </c>
      <c r="T537" s="203">
        <v>49900</v>
      </c>
      <c r="U537" s="204">
        <v>208900</v>
      </c>
      <c r="V537" s="212"/>
    </row>
    <row r="538" spans="1:22" ht="25.5" customHeight="1" x14ac:dyDescent="0.15">
      <c r="A538" s="207" t="s">
        <v>2288</v>
      </c>
      <c r="B538" s="208" t="s">
        <v>2289</v>
      </c>
      <c r="C538" s="209" t="s">
        <v>2203</v>
      </c>
      <c r="D538" s="210" t="s">
        <v>26</v>
      </c>
      <c r="E538" s="211" t="s">
        <v>2290</v>
      </c>
      <c r="F538" s="230" t="s">
        <v>4862</v>
      </c>
      <c r="G538" s="194" t="s">
        <v>2278</v>
      </c>
      <c r="H538" s="195">
        <f t="shared" si="8"/>
        <v>1</v>
      </c>
      <c r="I538" s="196">
        <v>45247</v>
      </c>
      <c r="J538" s="197"/>
      <c r="K538" s="197"/>
      <c r="L538" s="198" t="s">
        <v>257</v>
      </c>
      <c r="M538" s="199" t="s">
        <v>486</v>
      </c>
      <c r="N538" s="200">
        <v>5</v>
      </c>
      <c r="O538" s="201">
        <v>0</v>
      </c>
      <c r="P538" s="201">
        <v>0</v>
      </c>
      <c r="Q538" s="202">
        <v>5</v>
      </c>
      <c r="R538" s="203">
        <v>92930</v>
      </c>
      <c r="S538" s="203">
        <v>124812</v>
      </c>
      <c r="T538" s="203">
        <v>49900</v>
      </c>
      <c r="U538" s="204">
        <v>267642</v>
      </c>
      <c r="V538" s="212"/>
    </row>
    <row r="539" spans="1:22" ht="25.5" customHeight="1" x14ac:dyDescent="0.15">
      <c r="A539" s="207" t="s">
        <v>2291</v>
      </c>
      <c r="B539" s="208" t="s">
        <v>2292</v>
      </c>
      <c r="C539" s="209" t="s">
        <v>2203</v>
      </c>
      <c r="D539" s="210" t="s">
        <v>26</v>
      </c>
      <c r="E539" s="211" t="s">
        <v>2293</v>
      </c>
      <c r="F539" s="230" t="s">
        <v>4863</v>
      </c>
      <c r="G539" s="194" t="s">
        <v>2294</v>
      </c>
      <c r="H539" s="195">
        <f t="shared" si="8"/>
        <v>1</v>
      </c>
      <c r="I539" s="196">
        <v>45210</v>
      </c>
      <c r="J539" s="197"/>
      <c r="K539" s="197"/>
      <c r="L539" s="198" t="s">
        <v>836</v>
      </c>
      <c r="M539" s="199" t="s">
        <v>837</v>
      </c>
      <c r="N539" s="200">
        <v>5</v>
      </c>
      <c r="O539" s="201">
        <v>0</v>
      </c>
      <c r="P539" s="201">
        <v>0</v>
      </c>
      <c r="Q539" s="202">
        <v>5</v>
      </c>
      <c r="R539" s="203">
        <v>95570</v>
      </c>
      <c r="S539" s="203">
        <v>163526</v>
      </c>
      <c r="T539" s="203">
        <v>50000</v>
      </c>
      <c r="U539" s="204">
        <v>309096</v>
      </c>
      <c r="V539" s="212"/>
    </row>
    <row r="540" spans="1:22" ht="25.5" customHeight="1" x14ac:dyDescent="0.15">
      <c r="A540" s="207" t="s">
        <v>2295</v>
      </c>
      <c r="B540" s="208" t="s">
        <v>2296</v>
      </c>
      <c r="C540" s="209" t="s">
        <v>2203</v>
      </c>
      <c r="D540" s="210" t="s">
        <v>26</v>
      </c>
      <c r="E540" s="211" t="s">
        <v>2297</v>
      </c>
      <c r="F540" s="230" t="s">
        <v>4864</v>
      </c>
      <c r="G540" s="194" t="s">
        <v>2298</v>
      </c>
      <c r="H540" s="195">
        <f t="shared" si="8"/>
        <v>1</v>
      </c>
      <c r="I540" s="196">
        <v>45226</v>
      </c>
      <c r="J540" s="197"/>
      <c r="K540" s="197"/>
      <c r="L540" s="198" t="s">
        <v>836</v>
      </c>
      <c r="M540" s="199" t="s">
        <v>837</v>
      </c>
      <c r="N540" s="200">
        <v>5</v>
      </c>
      <c r="O540" s="201">
        <v>0</v>
      </c>
      <c r="P540" s="201">
        <v>0</v>
      </c>
      <c r="Q540" s="202">
        <v>5</v>
      </c>
      <c r="R540" s="203">
        <v>95570</v>
      </c>
      <c r="S540" s="203">
        <v>168782</v>
      </c>
      <c r="T540" s="203">
        <v>50000</v>
      </c>
      <c r="U540" s="204">
        <v>314352</v>
      </c>
      <c r="V540" s="212"/>
    </row>
    <row r="541" spans="1:22" ht="25.5" customHeight="1" x14ac:dyDescent="0.15">
      <c r="A541" s="207" t="s">
        <v>2299</v>
      </c>
      <c r="B541" s="208" t="s">
        <v>2300</v>
      </c>
      <c r="C541" s="209" t="s">
        <v>2203</v>
      </c>
      <c r="D541" s="210" t="s">
        <v>26</v>
      </c>
      <c r="E541" s="211" t="s">
        <v>2301</v>
      </c>
      <c r="F541" s="230" t="s">
        <v>4865</v>
      </c>
      <c r="G541" s="194" t="s">
        <v>2294</v>
      </c>
      <c r="H541" s="195">
        <f t="shared" si="8"/>
        <v>1</v>
      </c>
      <c r="I541" s="196">
        <v>45239</v>
      </c>
      <c r="J541" s="197"/>
      <c r="K541" s="197"/>
      <c r="L541" s="198" t="s">
        <v>836</v>
      </c>
      <c r="M541" s="199" t="s">
        <v>837</v>
      </c>
      <c r="N541" s="200">
        <v>5</v>
      </c>
      <c r="O541" s="201">
        <v>0</v>
      </c>
      <c r="P541" s="201">
        <v>0</v>
      </c>
      <c r="Q541" s="202">
        <v>5</v>
      </c>
      <c r="R541" s="203">
        <v>65610</v>
      </c>
      <c r="S541" s="203">
        <v>164855</v>
      </c>
      <c r="T541" s="203">
        <v>50000</v>
      </c>
      <c r="U541" s="204">
        <v>280465</v>
      </c>
      <c r="V541" s="212"/>
    </row>
    <row r="542" spans="1:22" ht="25.5" customHeight="1" x14ac:dyDescent="0.15">
      <c r="A542" s="207" t="s">
        <v>2302</v>
      </c>
      <c r="B542" s="208" t="s">
        <v>2303</v>
      </c>
      <c r="C542" s="209" t="s">
        <v>2203</v>
      </c>
      <c r="D542" s="210" t="s">
        <v>26</v>
      </c>
      <c r="E542" s="211" t="s">
        <v>2304</v>
      </c>
      <c r="F542" s="230" t="s">
        <v>4866</v>
      </c>
      <c r="G542" s="194" t="s">
        <v>2294</v>
      </c>
      <c r="H542" s="195">
        <f t="shared" si="8"/>
        <v>1</v>
      </c>
      <c r="I542" s="196">
        <v>45251</v>
      </c>
      <c r="J542" s="197"/>
      <c r="K542" s="197"/>
      <c r="L542" s="198" t="s">
        <v>836</v>
      </c>
      <c r="M542" s="199" t="s">
        <v>837</v>
      </c>
      <c r="N542" s="200">
        <v>5</v>
      </c>
      <c r="O542" s="201">
        <v>0</v>
      </c>
      <c r="P542" s="201">
        <v>0</v>
      </c>
      <c r="Q542" s="202">
        <v>5</v>
      </c>
      <c r="R542" s="203">
        <v>95570</v>
      </c>
      <c r="S542" s="203">
        <v>186466</v>
      </c>
      <c r="T542" s="203">
        <v>50000</v>
      </c>
      <c r="U542" s="204">
        <v>332036</v>
      </c>
      <c r="V542" s="212"/>
    </row>
    <row r="543" spans="1:22" ht="25.5" customHeight="1" x14ac:dyDescent="0.15">
      <c r="A543" s="207" t="s">
        <v>2305</v>
      </c>
      <c r="B543" s="208" t="s">
        <v>2306</v>
      </c>
      <c r="C543" s="209" t="s">
        <v>2203</v>
      </c>
      <c r="D543" s="210" t="s">
        <v>26</v>
      </c>
      <c r="E543" s="211" t="s">
        <v>2307</v>
      </c>
      <c r="F543" s="230" t="s">
        <v>4867</v>
      </c>
      <c r="G543" s="194" t="s">
        <v>2308</v>
      </c>
      <c r="H543" s="195">
        <f t="shared" si="8"/>
        <v>1</v>
      </c>
      <c r="I543" s="196">
        <v>45191</v>
      </c>
      <c r="J543" s="197"/>
      <c r="K543" s="197"/>
      <c r="L543" s="198" t="s">
        <v>257</v>
      </c>
      <c r="M543" s="199" t="s">
        <v>922</v>
      </c>
      <c r="N543" s="200">
        <v>1</v>
      </c>
      <c r="O543" s="201">
        <v>0</v>
      </c>
      <c r="P543" s="201">
        <v>0</v>
      </c>
      <c r="Q543" s="202">
        <v>1</v>
      </c>
      <c r="R543" s="203">
        <v>42170</v>
      </c>
      <c r="S543" s="203">
        <v>34700</v>
      </c>
      <c r="T543" s="203">
        <v>0</v>
      </c>
      <c r="U543" s="204">
        <v>76870</v>
      </c>
      <c r="V543" s="212"/>
    </row>
    <row r="544" spans="1:22" ht="25.5" customHeight="1" x14ac:dyDescent="0.15">
      <c r="A544" s="207" t="s">
        <v>2309</v>
      </c>
      <c r="B544" s="208" t="s">
        <v>2310</v>
      </c>
      <c r="C544" s="209" t="s">
        <v>2203</v>
      </c>
      <c r="D544" s="210" t="s">
        <v>26</v>
      </c>
      <c r="E544" s="211" t="s">
        <v>2311</v>
      </c>
      <c r="F544" s="230" t="s">
        <v>4868</v>
      </c>
      <c r="G544" s="194" t="s">
        <v>2312</v>
      </c>
      <c r="H544" s="195">
        <f t="shared" si="8"/>
        <v>1</v>
      </c>
      <c r="I544" s="196">
        <v>45203</v>
      </c>
      <c r="J544" s="197"/>
      <c r="K544" s="197"/>
      <c r="L544" s="198" t="s">
        <v>257</v>
      </c>
      <c r="M544" s="199" t="s">
        <v>486</v>
      </c>
      <c r="N544" s="200">
        <v>3</v>
      </c>
      <c r="O544" s="201">
        <v>0</v>
      </c>
      <c r="P544" s="201">
        <v>0</v>
      </c>
      <c r="Q544" s="202">
        <v>3</v>
      </c>
      <c r="R544" s="203">
        <v>72130</v>
      </c>
      <c r="S544" s="203">
        <v>127740</v>
      </c>
      <c r="T544" s="203">
        <v>0</v>
      </c>
      <c r="U544" s="204">
        <v>199870</v>
      </c>
      <c r="V544" s="212"/>
    </row>
    <row r="545" spans="1:22" ht="25.5" customHeight="1" x14ac:dyDescent="0.15">
      <c r="A545" s="207" t="s">
        <v>2313</v>
      </c>
      <c r="B545" s="208" t="s">
        <v>2314</v>
      </c>
      <c r="C545" s="209" t="s">
        <v>2315</v>
      </c>
      <c r="D545" s="210" t="s">
        <v>27</v>
      </c>
      <c r="E545" s="211" t="s">
        <v>2316</v>
      </c>
      <c r="F545" s="230" t="s">
        <v>4869</v>
      </c>
      <c r="G545" s="194" t="s">
        <v>2317</v>
      </c>
      <c r="H545" s="195">
        <f t="shared" si="8"/>
        <v>1</v>
      </c>
      <c r="I545" s="196">
        <v>45257</v>
      </c>
      <c r="J545" s="197"/>
      <c r="K545" s="197"/>
      <c r="L545" s="198" t="s">
        <v>257</v>
      </c>
      <c r="M545" s="199" t="s">
        <v>486</v>
      </c>
      <c r="N545" s="200">
        <v>1</v>
      </c>
      <c r="O545" s="201">
        <v>0</v>
      </c>
      <c r="P545" s="201">
        <v>0</v>
      </c>
      <c r="Q545" s="202">
        <v>1</v>
      </c>
      <c r="R545" s="203">
        <v>48690</v>
      </c>
      <c r="S545" s="203">
        <v>111200</v>
      </c>
      <c r="T545" s="203">
        <v>0</v>
      </c>
      <c r="U545" s="204">
        <v>159890</v>
      </c>
      <c r="V545" s="212"/>
    </row>
    <row r="546" spans="1:22" ht="25.5" customHeight="1" x14ac:dyDescent="0.15">
      <c r="A546" s="207" t="s">
        <v>2318</v>
      </c>
      <c r="B546" s="208" t="s">
        <v>2319</v>
      </c>
      <c r="C546" s="209" t="s">
        <v>2315</v>
      </c>
      <c r="D546" s="210" t="s">
        <v>27</v>
      </c>
      <c r="E546" s="211" t="s">
        <v>2320</v>
      </c>
      <c r="F546" s="230" t="s">
        <v>4870</v>
      </c>
      <c r="G546" s="194" t="s">
        <v>2317</v>
      </c>
      <c r="H546" s="195">
        <f t="shared" si="8"/>
        <v>1</v>
      </c>
      <c r="I546" s="196">
        <v>45258</v>
      </c>
      <c r="J546" s="197"/>
      <c r="K546" s="197"/>
      <c r="L546" s="198" t="s">
        <v>257</v>
      </c>
      <c r="M546" s="199" t="s">
        <v>486</v>
      </c>
      <c r="N546" s="200">
        <v>1</v>
      </c>
      <c r="O546" s="201">
        <v>0</v>
      </c>
      <c r="P546" s="201">
        <v>0</v>
      </c>
      <c r="Q546" s="202">
        <v>1</v>
      </c>
      <c r="R546" s="203">
        <v>48690</v>
      </c>
      <c r="S546" s="203">
        <v>0</v>
      </c>
      <c r="T546" s="203">
        <v>0</v>
      </c>
      <c r="U546" s="204">
        <v>48690</v>
      </c>
      <c r="V546" s="212"/>
    </row>
    <row r="547" spans="1:22" ht="25.5" customHeight="1" x14ac:dyDescent="0.15">
      <c r="A547" s="207" t="s">
        <v>2321</v>
      </c>
      <c r="B547" s="208" t="s">
        <v>2322</v>
      </c>
      <c r="C547" s="209" t="s">
        <v>2315</v>
      </c>
      <c r="D547" s="210" t="s">
        <v>27</v>
      </c>
      <c r="E547" s="211" t="s">
        <v>2323</v>
      </c>
      <c r="F547" s="230" t="s">
        <v>4871</v>
      </c>
      <c r="G547" s="194" t="s">
        <v>2317</v>
      </c>
      <c r="H547" s="195">
        <f t="shared" si="8"/>
        <v>1</v>
      </c>
      <c r="I547" s="196">
        <v>45259</v>
      </c>
      <c r="J547" s="197"/>
      <c r="K547" s="197"/>
      <c r="L547" s="198" t="s">
        <v>257</v>
      </c>
      <c r="M547" s="199" t="s">
        <v>486</v>
      </c>
      <c r="N547" s="200">
        <v>1</v>
      </c>
      <c r="O547" s="201">
        <v>0</v>
      </c>
      <c r="P547" s="201">
        <v>0</v>
      </c>
      <c r="Q547" s="202">
        <v>1</v>
      </c>
      <c r="R547" s="203">
        <v>48690</v>
      </c>
      <c r="S547" s="203">
        <v>0</v>
      </c>
      <c r="T547" s="203">
        <v>0</v>
      </c>
      <c r="U547" s="204">
        <v>48690</v>
      </c>
      <c r="V547" s="212"/>
    </row>
    <row r="548" spans="1:22" ht="25.5" customHeight="1" x14ac:dyDescent="0.15">
      <c r="A548" s="207" t="s">
        <v>2324</v>
      </c>
      <c r="B548" s="208" t="s">
        <v>2325</v>
      </c>
      <c r="C548" s="209" t="s">
        <v>2315</v>
      </c>
      <c r="D548" s="210" t="s">
        <v>27</v>
      </c>
      <c r="E548" s="211" t="s">
        <v>2326</v>
      </c>
      <c r="F548" s="230" t="s">
        <v>4872</v>
      </c>
      <c r="G548" s="194" t="s">
        <v>2317</v>
      </c>
      <c r="H548" s="195">
        <f t="shared" si="8"/>
        <v>1</v>
      </c>
      <c r="I548" s="196">
        <v>45260</v>
      </c>
      <c r="J548" s="197"/>
      <c r="K548" s="197"/>
      <c r="L548" s="198" t="s">
        <v>257</v>
      </c>
      <c r="M548" s="199" t="s">
        <v>486</v>
      </c>
      <c r="N548" s="200">
        <v>1</v>
      </c>
      <c r="O548" s="201">
        <v>0</v>
      </c>
      <c r="P548" s="201">
        <v>0</v>
      </c>
      <c r="Q548" s="202">
        <v>1</v>
      </c>
      <c r="R548" s="203">
        <v>42170</v>
      </c>
      <c r="S548" s="203">
        <v>0</v>
      </c>
      <c r="T548" s="203">
        <v>0</v>
      </c>
      <c r="U548" s="204">
        <v>42170</v>
      </c>
      <c r="V548" s="212"/>
    </row>
    <row r="549" spans="1:22" ht="25.5" customHeight="1" x14ac:dyDescent="0.15">
      <c r="A549" s="207" t="s">
        <v>2327</v>
      </c>
      <c r="B549" s="208" t="s">
        <v>2328</v>
      </c>
      <c r="C549" s="209" t="s">
        <v>2315</v>
      </c>
      <c r="D549" s="210" t="s">
        <v>27</v>
      </c>
      <c r="E549" s="211" t="s">
        <v>2329</v>
      </c>
      <c r="F549" s="230" t="s">
        <v>4873</v>
      </c>
      <c r="G549" s="194" t="s">
        <v>2317</v>
      </c>
      <c r="H549" s="195">
        <f t="shared" si="8"/>
        <v>1</v>
      </c>
      <c r="I549" s="196">
        <v>45260</v>
      </c>
      <c r="J549" s="197"/>
      <c r="K549" s="197"/>
      <c r="L549" s="198" t="s">
        <v>257</v>
      </c>
      <c r="M549" s="199" t="s">
        <v>486</v>
      </c>
      <c r="N549" s="200">
        <v>1</v>
      </c>
      <c r="O549" s="201">
        <v>0</v>
      </c>
      <c r="P549" s="201">
        <v>0</v>
      </c>
      <c r="Q549" s="202">
        <v>1</v>
      </c>
      <c r="R549" s="203">
        <v>42170</v>
      </c>
      <c r="S549" s="203">
        <v>0</v>
      </c>
      <c r="T549" s="203">
        <v>0</v>
      </c>
      <c r="U549" s="204">
        <v>42170</v>
      </c>
      <c r="V549" s="212"/>
    </row>
    <row r="550" spans="1:22" ht="25.5" customHeight="1" x14ac:dyDescent="0.15">
      <c r="A550" s="207" t="s">
        <v>2330</v>
      </c>
      <c r="B550" s="208" t="s">
        <v>2331</v>
      </c>
      <c r="C550" s="209" t="s">
        <v>2315</v>
      </c>
      <c r="D550" s="210" t="s">
        <v>27</v>
      </c>
      <c r="E550" s="211" t="s">
        <v>2332</v>
      </c>
      <c r="F550" s="230" t="s">
        <v>4874</v>
      </c>
      <c r="G550" s="194" t="s">
        <v>2317</v>
      </c>
      <c r="H550" s="195">
        <f t="shared" si="8"/>
        <v>1</v>
      </c>
      <c r="I550" s="196">
        <v>45261</v>
      </c>
      <c r="J550" s="197"/>
      <c r="K550" s="197"/>
      <c r="L550" s="198" t="s">
        <v>257</v>
      </c>
      <c r="M550" s="199" t="s">
        <v>486</v>
      </c>
      <c r="N550" s="200">
        <v>1</v>
      </c>
      <c r="O550" s="201">
        <v>0</v>
      </c>
      <c r="P550" s="201">
        <v>0</v>
      </c>
      <c r="Q550" s="202">
        <v>1</v>
      </c>
      <c r="R550" s="203">
        <v>42170</v>
      </c>
      <c r="S550" s="203">
        <v>0</v>
      </c>
      <c r="T550" s="203">
        <v>0</v>
      </c>
      <c r="U550" s="204">
        <v>42170</v>
      </c>
      <c r="V550" s="212"/>
    </row>
    <row r="551" spans="1:22" ht="25.5" customHeight="1" x14ac:dyDescent="0.15">
      <c r="A551" s="207" t="s">
        <v>2333</v>
      </c>
      <c r="B551" s="208" t="s">
        <v>2334</v>
      </c>
      <c r="C551" s="209" t="s">
        <v>2315</v>
      </c>
      <c r="D551" s="210" t="s">
        <v>27</v>
      </c>
      <c r="E551" s="211" t="s">
        <v>2335</v>
      </c>
      <c r="F551" s="230" t="s">
        <v>4875</v>
      </c>
      <c r="G551" s="194" t="s">
        <v>2317</v>
      </c>
      <c r="H551" s="195">
        <f t="shared" si="8"/>
        <v>1</v>
      </c>
      <c r="I551" s="196">
        <v>45261</v>
      </c>
      <c r="J551" s="197"/>
      <c r="K551" s="197"/>
      <c r="L551" s="198" t="s">
        <v>257</v>
      </c>
      <c r="M551" s="199" t="s">
        <v>486</v>
      </c>
      <c r="N551" s="200">
        <v>1</v>
      </c>
      <c r="O551" s="201">
        <v>0</v>
      </c>
      <c r="P551" s="201">
        <v>0</v>
      </c>
      <c r="Q551" s="202">
        <v>1</v>
      </c>
      <c r="R551" s="203">
        <v>42170</v>
      </c>
      <c r="S551" s="203">
        <v>0</v>
      </c>
      <c r="T551" s="203">
        <v>0</v>
      </c>
      <c r="U551" s="204">
        <v>42170</v>
      </c>
      <c r="V551" s="212"/>
    </row>
    <row r="552" spans="1:22" ht="25.5" customHeight="1" x14ac:dyDescent="0.15">
      <c r="A552" s="207" t="s">
        <v>2336</v>
      </c>
      <c r="B552" s="208" t="s">
        <v>2337</v>
      </c>
      <c r="C552" s="209" t="s">
        <v>2338</v>
      </c>
      <c r="D552" s="210" t="s">
        <v>28</v>
      </c>
      <c r="E552" s="211" t="s">
        <v>2339</v>
      </c>
      <c r="F552" s="230" t="s">
        <v>4876</v>
      </c>
      <c r="G552" s="194" t="s">
        <v>2340</v>
      </c>
      <c r="H552" s="195">
        <f t="shared" si="8"/>
        <v>1</v>
      </c>
      <c r="I552" s="196">
        <v>45272</v>
      </c>
      <c r="J552" s="197"/>
      <c r="K552" s="197"/>
      <c r="L552" s="198" t="s">
        <v>257</v>
      </c>
      <c r="M552" s="199" t="s">
        <v>684</v>
      </c>
      <c r="N552" s="200">
        <v>1</v>
      </c>
      <c r="O552" s="201">
        <v>0</v>
      </c>
      <c r="P552" s="201">
        <v>0</v>
      </c>
      <c r="Q552" s="202">
        <v>1</v>
      </c>
      <c r="R552" s="203">
        <v>55210</v>
      </c>
      <c r="S552" s="203">
        <v>84920</v>
      </c>
      <c r="T552" s="203">
        <v>0</v>
      </c>
      <c r="U552" s="204">
        <v>140130</v>
      </c>
      <c r="V552" s="212"/>
    </row>
    <row r="553" spans="1:22" ht="25.5" customHeight="1" x14ac:dyDescent="0.15">
      <c r="A553" s="207" t="s">
        <v>2341</v>
      </c>
      <c r="B553" s="208" t="s">
        <v>2342</v>
      </c>
      <c r="C553" s="209" t="s">
        <v>2338</v>
      </c>
      <c r="D553" s="210" t="s">
        <v>28</v>
      </c>
      <c r="E553" s="211" t="s">
        <v>2343</v>
      </c>
      <c r="F553" s="230" t="s">
        <v>4877</v>
      </c>
      <c r="G553" s="194" t="s">
        <v>1543</v>
      </c>
      <c r="H553" s="195">
        <f t="shared" si="8"/>
        <v>1</v>
      </c>
      <c r="I553" s="196">
        <v>45238</v>
      </c>
      <c r="J553" s="197"/>
      <c r="K553" s="197"/>
      <c r="L553" s="198" t="s">
        <v>257</v>
      </c>
      <c r="M553" s="199" t="s">
        <v>521</v>
      </c>
      <c r="N553" s="200">
        <v>4</v>
      </c>
      <c r="O553" s="201">
        <v>0</v>
      </c>
      <c r="P553" s="201">
        <v>0</v>
      </c>
      <c r="Q553" s="202">
        <v>4</v>
      </c>
      <c r="R553" s="203">
        <v>122450</v>
      </c>
      <c r="S553" s="203">
        <v>335446</v>
      </c>
      <c r="T553" s="203">
        <v>50000</v>
      </c>
      <c r="U553" s="204">
        <v>507896</v>
      </c>
      <c r="V553" s="212" t="s">
        <v>2344</v>
      </c>
    </row>
    <row r="554" spans="1:22" ht="25.5" customHeight="1" x14ac:dyDescent="0.15">
      <c r="A554" s="207" t="s">
        <v>2345</v>
      </c>
      <c r="B554" s="208" t="s">
        <v>2346</v>
      </c>
      <c r="C554" s="209" t="s">
        <v>2338</v>
      </c>
      <c r="D554" s="210" t="s">
        <v>28</v>
      </c>
      <c r="E554" s="211" t="s">
        <v>2347</v>
      </c>
      <c r="F554" s="230" t="s">
        <v>4878</v>
      </c>
      <c r="G554" s="194" t="s">
        <v>1543</v>
      </c>
      <c r="H554" s="195">
        <f t="shared" si="8"/>
        <v>2</v>
      </c>
      <c r="I554" s="196">
        <v>45239</v>
      </c>
      <c r="J554" s="197">
        <v>45240</v>
      </c>
      <c r="K554" s="197"/>
      <c r="L554" s="198" t="s">
        <v>257</v>
      </c>
      <c r="M554" s="199" t="s">
        <v>521</v>
      </c>
      <c r="N554" s="200">
        <v>4</v>
      </c>
      <c r="O554" s="201">
        <v>4</v>
      </c>
      <c r="P554" s="201">
        <v>0</v>
      </c>
      <c r="Q554" s="202">
        <v>8</v>
      </c>
      <c r="R554" s="203">
        <v>236340</v>
      </c>
      <c r="S554" s="203">
        <v>0</v>
      </c>
      <c r="T554" s="203">
        <v>50000</v>
      </c>
      <c r="U554" s="204">
        <v>286340</v>
      </c>
      <c r="V554" s="212"/>
    </row>
    <row r="555" spans="1:22" ht="25.5" customHeight="1" x14ac:dyDescent="0.15">
      <c r="A555" s="207" t="s">
        <v>2348</v>
      </c>
      <c r="B555" s="208" t="s">
        <v>2349</v>
      </c>
      <c r="C555" s="209" t="s">
        <v>2338</v>
      </c>
      <c r="D555" s="210" t="s">
        <v>28</v>
      </c>
      <c r="E555" s="211" t="s">
        <v>2350</v>
      </c>
      <c r="F555" s="230" t="s">
        <v>4879</v>
      </c>
      <c r="G555" s="194" t="s">
        <v>2351</v>
      </c>
      <c r="H555" s="195">
        <f t="shared" si="8"/>
        <v>3</v>
      </c>
      <c r="I555" s="196">
        <v>45105</v>
      </c>
      <c r="J555" s="197">
        <v>45224</v>
      </c>
      <c r="K555" s="197">
        <v>45231</v>
      </c>
      <c r="L555" s="198" t="s">
        <v>474</v>
      </c>
      <c r="M555" s="199" t="s">
        <v>537</v>
      </c>
      <c r="N555" s="200">
        <v>0</v>
      </c>
      <c r="O555" s="201">
        <v>0</v>
      </c>
      <c r="P555" s="201">
        <v>0</v>
      </c>
      <c r="Q555" s="202">
        <v>0</v>
      </c>
      <c r="R555" s="203">
        <v>106950</v>
      </c>
      <c r="S555" s="203">
        <v>175668</v>
      </c>
      <c r="T555" s="203">
        <v>0</v>
      </c>
      <c r="U555" s="204">
        <v>282618</v>
      </c>
      <c r="V555" s="212"/>
    </row>
    <row r="556" spans="1:22" ht="25.5" customHeight="1" x14ac:dyDescent="0.15">
      <c r="A556" s="207" t="s">
        <v>2352</v>
      </c>
      <c r="B556" s="208" t="s">
        <v>2353</v>
      </c>
      <c r="C556" s="209" t="s">
        <v>2338</v>
      </c>
      <c r="D556" s="210" t="s">
        <v>28</v>
      </c>
      <c r="E556" s="211" t="s">
        <v>2354</v>
      </c>
      <c r="F556" s="230" t="s">
        <v>4880</v>
      </c>
      <c r="G556" s="194" t="s">
        <v>2355</v>
      </c>
      <c r="H556" s="195">
        <f t="shared" si="8"/>
        <v>3</v>
      </c>
      <c r="I556" s="196">
        <v>45086</v>
      </c>
      <c r="J556" s="197">
        <v>45209</v>
      </c>
      <c r="K556" s="197">
        <v>45210</v>
      </c>
      <c r="L556" s="198" t="s">
        <v>257</v>
      </c>
      <c r="M556" s="199" t="s">
        <v>521</v>
      </c>
      <c r="N556" s="200">
        <v>5</v>
      </c>
      <c r="O556" s="201">
        <v>5</v>
      </c>
      <c r="P556" s="201">
        <v>5</v>
      </c>
      <c r="Q556" s="202">
        <v>15</v>
      </c>
      <c r="R556" s="203">
        <v>400350</v>
      </c>
      <c r="S556" s="203">
        <v>500000</v>
      </c>
      <c r="T556" s="203">
        <v>0</v>
      </c>
      <c r="U556" s="204">
        <v>900350</v>
      </c>
      <c r="V556" s="212"/>
    </row>
    <row r="557" spans="1:22" ht="25.5" customHeight="1" x14ac:dyDescent="0.15">
      <c r="A557" s="207" t="s">
        <v>2356</v>
      </c>
      <c r="B557" s="208" t="s">
        <v>2357</v>
      </c>
      <c r="C557" s="209" t="s">
        <v>2338</v>
      </c>
      <c r="D557" s="210" t="s">
        <v>28</v>
      </c>
      <c r="E557" s="211" t="s">
        <v>2358</v>
      </c>
      <c r="F557" s="230" t="s">
        <v>4881</v>
      </c>
      <c r="G557" s="194" t="s">
        <v>2359</v>
      </c>
      <c r="H557" s="195">
        <f t="shared" si="8"/>
        <v>2</v>
      </c>
      <c r="I557" s="196">
        <v>45091</v>
      </c>
      <c r="J557" s="197">
        <v>45092</v>
      </c>
      <c r="K557" s="197"/>
      <c r="L557" s="198" t="s">
        <v>257</v>
      </c>
      <c r="M557" s="199" t="s">
        <v>521</v>
      </c>
      <c r="N557" s="200">
        <v>4</v>
      </c>
      <c r="O557" s="201">
        <v>4</v>
      </c>
      <c r="P557" s="201">
        <v>0</v>
      </c>
      <c r="Q557" s="202">
        <v>8</v>
      </c>
      <c r="R557" s="203">
        <v>227780</v>
      </c>
      <c r="S557" s="203">
        <v>213203</v>
      </c>
      <c r="T557" s="203">
        <v>0</v>
      </c>
      <c r="U557" s="204">
        <v>440983</v>
      </c>
      <c r="V557" s="212"/>
    </row>
    <row r="558" spans="1:22" ht="25.5" customHeight="1" x14ac:dyDescent="0.15">
      <c r="A558" s="207" t="s">
        <v>2360</v>
      </c>
      <c r="B558" s="208" t="s">
        <v>2361</v>
      </c>
      <c r="C558" s="209" t="s">
        <v>2338</v>
      </c>
      <c r="D558" s="210" t="s">
        <v>28</v>
      </c>
      <c r="E558" s="211" t="s">
        <v>2362</v>
      </c>
      <c r="F558" s="230" t="s">
        <v>4882</v>
      </c>
      <c r="G558" s="194" t="s">
        <v>2359</v>
      </c>
      <c r="H558" s="195">
        <f t="shared" si="8"/>
        <v>2</v>
      </c>
      <c r="I558" s="196">
        <v>45173</v>
      </c>
      <c r="J558" s="197">
        <v>45174</v>
      </c>
      <c r="K558" s="197"/>
      <c r="L558" s="198" t="s">
        <v>257</v>
      </c>
      <c r="M558" s="199" t="s">
        <v>521</v>
      </c>
      <c r="N558" s="200">
        <v>5</v>
      </c>
      <c r="O558" s="201">
        <v>5</v>
      </c>
      <c r="P558" s="201">
        <v>0</v>
      </c>
      <c r="Q558" s="202">
        <v>10</v>
      </c>
      <c r="R558" s="203">
        <v>266900</v>
      </c>
      <c r="S558" s="203">
        <v>151580</v>
      </c>
      <c r="T558" s="203">
        <v>0</v>
      </c>
      <c r="U558" s="204">
        <v>418480</v>
      </c>
      <c r="V558" s="212"/>
    </row>
    <row r="559" spans="1:22" ht="25.5" customHeight="1" x14ac:dyDescent="0.15">
      <c r="A559" s="207" t="s">
        <v>2363</v>
      </c>
      <c r="B559" s="208" t="s">
        <v>2364</v>
      </c>
      <c r="C559" s="209" t="s">
        <v>2338</v>
      </c>
      <c r="D559" s="210" t="s">
        <v>28</v>
      </c>
      <c r="E559" s="211" t="s">
        <v>2365</v>
      </c>
      <c r="F559" s="230" t="s">
        <v>4883</v>
      </c>
      <c r="G559" s="194" t="s">
        <v>2366</v>
      </c>
      <c r="H559" s="195">
        <f t="shared" si="8"/>
        <v>1</v>
      </c>
      <c r="I559" s="196">
        <v>45219</v>
      </c>
      <c r="J559" s="197"/>
      <c r="K559" s="197"/>
      <c r="L559" s="198" t="s">
        <v>462</v>
      </c>
      <c r="M559" s="199" t="s">
        <v>717</v>
      </c>
      <c r="N559" s="200">
        <v>5</v>
      </c>
      <c r="O559" s="201">
        <v>0</v>
      </c>
      <c r="P559" s="201">
        <v>0</v>
      </c>
      <c r="Q559" s="202">
        <v>5</v>
      </c>
      <c r="R559" s="203">
        <v>87650</v>
      </c>
      <c r="S559" s="203">
        <v>4070</v>
      </c>
      <c r="T559" s="203">
        <v>0</v>
      </c>
      <c r="U559" s="204">
        <v>91720</v>
      </c>
      <c r="V559" s="212"/>
    </row>
    <row r="560" spans="1:22" ht="25.5" customHeight="1" x14ac:dyDescent="0.15">
      <c r="A560" s="207" t="s">
        <v>2367</v>
      </c>
      <c r="B560" s="208" t="s">
        <v>2368</v>
      </c>
      <c r="C560" s="209" t="s">
        <v>2369</v>
      </c>
      <c r="D560" s="210" t="s">
        <v>29</v>
      </c>
      <c r="E560" s="211" t="s">
        <v>2370</v>
      </c>
      <c r="F560" s="230" t="s">
        <v>4884</v>
      </c>
      <c r="G560" s="194" t="s">
        <v>2371</v>
      </c>
      <c r="H560" s="195">
        <f t="shared" si="8"/>
        <v>1</v>
      </c>
      <c r="I560" s="196">
        <v>45085</v>
      </c>
      <c r="J560" s="197"/>
      <c r="K560" s="197"/>
      <c r="L560" s="198" t="s">
        <v>257</v>
      </c>
      <c r="M560" s="199" t="s">
        <v>521</v>
      </c>
      <c r="N560" s="200">
        <v>3</v>
      </c>
      <c r="O560" s="201">
        <v>0</v>
      </c>
      <c r="P560" s="201">
        <v>0</v>
      </c>
      <c r="Q560" s="202">
        <v>3</v>
      </c>
      <c r="R560" s="203">
        <v>55210</v>
      </c>
      <c r="S560" s="203">
        <v>9548</v>
      </c>
      <c r="T560" s="203">
        <v>0</v>
      </c>
      <c r="U560" s="204">
        <v>64758</v>
      </c>
      <c r="V560" s="212"/>
    </row>
    <row r="561" spans="1:22" ht="25.5" customHeight="1" x14ac:dyDescent="0.15">
      <c r="A561" s="207" t="s">
        <v>2372</v>
      </c>
      <c r="B561" s="208" t="s">
        <v>2373</v>
      </c>
      <c r="C561" s="209" t="s">
        <v>2369</v>
      </c>
      <c r="D561" s="210" t="s">
        <v>29</v>
      </c>
      <c r="E561" s="211" t="s">
        <v>2374</v>
      </c>
      <c r="F561" s="230" t="s">
        <v>4885</v>
      </c>
      <c r="G561" s="194" t="s">
        <v>2371</v>
      </c>
      <c r="H561" s="195">
        <f t="shared" si="8"/>
        <v>3</v>
      </c>
      <c r="I561" s="196">
        <v>45175</v>
      </c>
      <c r="J561" s="197">
        <v>45210</v>
      </c>
      <c r="K561" s="197">
        <v>45259</v>
      </c>
      <c r="L561" s="198" t="s">
        <v>257</v>
      </c>
      <c r="M561" s="199" t="s">
        <v>521</v>
      </c>
      <c r="N561" s="200">
        <v>4</v>
      </c>
      <c r="O561" s="201">
        <v>4</v>
      </c>
      <c r="P561" s="201">
        <v>4</v>
      </c>
      <c r="Q561" s="202">
        <v>12</v>
      </c>
      <c r="R561" s="203">
        <v>185190</v>
      </c>
      <c r="S561" s="203">
        <v>243102</v>
      </c>
      <c r="T561" s="203">
        <v>0</v>
      </c>
      <c r="U561" s="204">
        <v>428292</v>
      </c>
      <c r="V561" s="212"/>
    </row>
    <row r="562" spans="1:22" ht="25.5" customHeight="1" x14ac:dyDescent="0.15">
      <c r="A562" s="207" t="s">
        <v>2375</v>
      </c>
      <c r="B562" s="208" t="s">
        <v>2376</v>
      </c>
      <c r="C562" s="209" t="s">
        <v>2369</v>
      </c>
      <c r="D562" s="210" t="s">
        <v>29</v>
      </c>
      <c r="E562" s="211" t="s">
        <v>2377</v>
      </c>
      <c r="F562" s="230" t="s">
        <v>4886</v>
      </c>
      <c r="G562" s="194" t="s">
        <v>2371</v>
      </c>
      <c r="H562" s="195">
        <f t="shared" si="8"/>
        <v>3</v>
      </c>
      <c r="I562" s="196">
        <v>45189</v>
      </c>
      <c r="J562" s="197">
        <v>45224</v>
      </c>
      <c r="K562" s="197">
        <v>45252</v>
      </c>
      <c r="L562" s="198" t="s">
        <v>257</v>
      </c>
      <c r="M562" s="199" t="s">
        <v>521</v>
      </c>
      <c r="N562" s="200">
        <v>4</v>
      </c>
      <c r="O562" s="201">
        <v>4</v>
      </c>
      <c r="P562" s="201">
        <v>4</v>
      </c>
      <c r="Q562" s="202">
        <v>12</v>
      </c>
      <c r="R562" s="203">
        <v>185190</v>
      </c>
      <c r="S562" s="203">
        <v>192198</v>
      </c>
      <c r="T562" s="203">
        <v>0</v>
      </c>
      <c r="U562" s="204">
        <v>377388</v>
      </c>
      <c r="V562" s="212"/>
    </row>
    <row r="563" spans="1:22" ht="25.5" customHeight="1" x14ac:dyDescent="0.15">
      <c r="A563" s="207" t="s">
        <v>2378</v>
      </c>
      <c r="B563" s="208" t="s">
        <v>2379</v>
      </c>
      <c r="C563" s="209" t="s">
        <v>2369</v>
      </c>
      <c r="D563" s="210" t="s">
        <v>29</v>
      </c>
      <c r="E563" s="211" t="s">
        <v>2380</v>
      </c>
      <c r="F563" s="230" t="s">
        <v>4887</v>
      </c>
      <c r="G563" s="194" t="s">
        <v>2371</v>
      </c>
      <c r="H563" s="195">
        <f t="shared" si="8"/>
        <v>3</v>
      </c>
      <c r="I563" s="196">
        <v>45190</v>
      </c>
      <c r="J563" s="197">
        <v>45197</v>
      </c>
      <c r="K563" s="197">
        <v>45204</v>
      </c>
      <c r="L563" s="198" t="s">
        <v>257</v>
      </c>
      <c r="M563" s="199" t="s">
        <v>521</v>
      </c>
      <c r="N563" s="200">
        <v>3</v>
      </c>
      <c r="O563" s="201">
        <v>3</v>
      </c>
      <c r="P563" s="201">
        <v>3</v>
      </c>
      <c r="Q563" s="202">
        <v>9</v>
      </c>
      <c r="R563" s="203">
        <v>165630</v>
      </c>
      <c r="S563" s="203">
        <v>32988</v>
      </c>
      <c r="T563" s="203">
        <v>0</v>
      </c>
      <c r="U563" s="204">
        <v>198618</v>
      </c>
      <c r="V563" s="212"/>
    </row>
    <row r="564" spans="1:22" ht="25.5" customHeight="1" x14ac:dyDescent="0.15">
      <c r="A564" s="207" t="s">
        <v>2381</v>
      </c>
      <c r="B564" s="208" t="s">
        <v>2382</v>
      </c>
      <c r="C564" s="209" t="s">
        <v>2369</v>
      </c>
      <c r="D564" s="210" t="s">
        <v>29</v>
      </c>
      <c r="E564" s="211" t="s">
        <v>2383</v>
      </c>
      <c r="F564" s="230" t="s">
        <v>4888</v>
      </c>
      <c r="G564" s="194" t="s">
        <v>2371</v>
      </c>
      <c r="H564" s="195">
        <f t="shared" si="8"/>
        <v>3</v>
      </c>
      <c r="I564" s="196">
        <v>45203</v>
      </c>
      <c r="J564" s="197">
        <v>45215</v>
      </c>
      <c r="K564" s="197">
        <v>45229</v>
      </c>
      <c r="L564" s="198" t="s">
        <v>257</v>
      </c>
      <c r="M564" s="199" t="s">
        <v>521</v>
      </c>
      <c r="N564" s="200">
        <v>4</v>
      </c>
      <c r="O564" s="201">
        <v>4</v>
      </c>
      <c r="P564" s="201">
        <v>4</v>
      </c>
      <c r="Q564" s="202">
        <v>12</v>
      </c>
      <c r="R564" s="203">
        <v>185190</v>
      </c>
      <c r="S564" s="203">
        <v>307926</v>
      </c>
      <c r="T564" s="203">
        <v>0</v>
      </c>
      <c r="U564" s="204">
        <v>493116</v>
      </c>
      <c r="V564" s="212"/>
    </row>
    <row r="565" spans="1:22" ht="25.5" customHeight="1" x14ac:dyDescent="0.15">
      <c r="A565" s="207" t="s">
        <v>2384</v>
      </c>
      <c r="B565" s="208" t="s">
        <v>2385</v>
      </c>
      <c r="C565" s="209" t="s">
        <v>2369</v>
      </c>
      <c r="D565" s="210" t="s">
        <v>29</v>
      </c>
      <c r="E565" s="211" t="s">
        <v>2386</v>
      </c>
      <c r="F565" s="230" t="s">
        <v>4889</v>
      </c>
      <c r="G565" s="194" t="s">
        <v>2371</v>
      </c>
      <c r="H565" s="195">
        <f t="shared" si="8"/>
        <v>2</v>
      </c>
      <c r="I565" s="196">
        <v>45211</v>
      </c>
      <c r="J565" s="197">
        <v>45251</v>
      </c>
      <c r="K565" s="197"/>
      <c r="L565" s="198" t="s">
        <v>257</v>
      </c>
      <c r="M565" s="199" t="s">
        <v>521</v>
      </c>
      <c r="N565" s="200">
        <v>4</v>
      </c>
      <c r="O565" s="201">
        <v>4</v>
      </c>
      <c r="P565" s="201">
        <v>0</v>
      </c>
      <c r="Q565" s="202">
        <v>8</v>
      </c>
      <c r="R565" s="203">
        <v>123460</v>
      </c>
      <c r="S565" s="203">
        <v>205240</v>
      </c>
      <c r="T565" s="203">
        <v>0</v>
      </c>
      <c r="U565" s="204">
        <v>328700</v>
      </c>
      <c r="V565" s="212"/>
    </row>
    <row r="566" spans="1:22" ht="25.5" customHeight="1" x14ac:dyDescent="0.15">
      <c r="A566" s="207" t="s">
        <v>2387</v>
      </c>
      <c r="B566" s="208" t="s">
        <v>2388</v>
      </c>
      <c r="C566" s="209" t="s">
        <v>2369</v>
      </c>
      <c r="D566" s="210" t="s">
        <v>29</v>
      </c>
      <c r="E566" s="211" t="s">
        <v>2389</v>
      </c>
      <c r="F566" s="230" t="s">
        <v>4890</v>
      </c>
      <c r="G566" s="194" t="s">
        <v>2371</v>
      </c>
      <c r="H566" s="195">
        <f t="shared" si="8"/>
        <v>3</v>
      </c>
      <c r="I566" s="196">
        <v>45216</v>
      </c>
      <c r="J566" s="197">
        <v>45230</v>
      </c>
      <c r="K566" s="197">
        <v>45244</v>
      </c>
      <c r="L566" s="198" t="s">
        <v>257</v>
      </c>
      <c r="M566" s="199" t="s">
        <v>521</v>
      </c>
      <c r="N566" s="200">
        <v>3</v>
      </c>
      <c r="O566" s="201">
        <v>3</v>
      </c>
      <c r="P566" s="201">
        <v>3</v>
      </c>
      <c r="Q566" s="202">
        <v>9</v>
      </c>
      <c r="R566" s="203">
        <v>165630</v>
      </c>
      <c r="S566" s="203">
        <v>131172</v>
      </c>
      <c r="T566" s="203">
        <v>0</v>
      </c>
      <c r="U566" s="204">
        <v>296802</v>
      </c>
      <c r="V566" s="212"/>
    </row>
    <row r="567" spans="1:22" ht="25.5" customHeight="1" x14ac:dyDescent="0.15">
      <c r="A567" s="207" t="s">
        <v>2390</v>
      </c>
      <c r="B567" s="208" t="s">
        <v>2391</v>
      </c>
      <c r="C567" s="209" t="s">
        <v>2369</v>
      </c>
      <c r="D567" s="210" t="s">
        <v>29</v>
      </c>
      <c r="E567" s="211" t="s">
        <v>2392</v>
      </c>
      <c r="F567" s="230" t="s">
        <v>4891</v>
      </c>
      <c r="G567" s="194" t="s">
        <v>2371</v>
      </c>
      <c r="H567" s="195">
        <f t="shared" si="8"/>
        <v>1</v>
      </c>
      <c r="I567" s="196">
        <v>45222</v>
      </c>
      <c r="J567" s="197"/>
      <c r="K567" s="197"/>
      <c r="L567" s="198" t="s">
        <v>257</v>
      </c>
      <c r="M567" s="199" t="s">
        <v>521</v>
      </c>
      <c r="N567" s="200">
        <v>4</v>
      </c>
      <c r="O567" s="201">
        <v>0</v>
      </c>
      <c r="P567" s="201">
        <v>0</v>
      </c>
      <c r="Q567" s="202">
        <v>4</v>
      </c>
      <c r="R567" s="203">
        <v>61730</v>
      </c>
      <c r="S567" s="203">
        <v>93368</v>
      </c>
      <c r="T567" s="203">
        <v>0</v>
      </c>
      <c r="U567" s="204">
        <v>155098</v>
      </c>
      <c r="V567" s="212"/>
    </row>
    <row r="568" spans="1:22" ht="25.5" customHeight="1" x14ac:dyDescent="0.15">
      <c r="A568" s="207" t="s">
        <v>2393</v>
      </c>
      <c r="B568" s="208" t="s">
        <v>2394</v>
      </c>
      <c r="C568" s="209" t="s">
        <v>2369</v>
      </c>
      <c r="D568" s="210" t="s">
        <v>29</v>
      </c>
      <c r="E568" s="211" t="s">
        <v>2395</v>
      </c>
      <c r="F568" s="230" t="s">
        <v>4892</v>
      </c>
      <c r="G568" s="194" t="s">
        <v>2371</v>
      </c>
      <c r="H568" s="195">
        <f t="shared" si="8"/>
        <v>1</v>
      </c>
      <c r="I568" s="196">
        <v>45225</v>
      </c>
      <c r="J568" s="197"/>
      <c r="K568" s="197"/>
      <c r="L568" s="198" t="s">
        <v>257</v>
      </c>
      <c r="M568" s="199" t="s">
        <v>521</v>
      </c>
      <c r="N568" s="200">
        <v>3</v>
      </c>
      <c r="O568" s="201">
        <v>0</v>
      </c>
      <c r="P568" s="201">
        <v>0</v>
      </c>
      <c r="Q568" s="202">
        <v>3</v>
      </c>
      <c r="R568" s="203">
        <v>55210</v>
      </c>
      <c r="S568" s="203">
        <v>18558</v>
      </c>
      <c r="T568" s="203">
        <v>0</v>
      </c>
      <c r="U568" s="204">
        <v>73768</v>
      </c>
      <c r="V568" s="212"/>
    </row>
    <row r="569" spans="1:22" ht="25.5" customHeight="1" x14ac:dyDescent="0.15">
      <c r="A569" s="207" t="s">
        <v>2396</v>
      </c>
      <c r="B569" s="208" t="s">
        <v>2397</v>
      </c>
      <c r="C569" s="209" t="s">
        <v>2369</v>
      </c>
      <c r="D569" s="210" t="s">
        <v>29</v>
      </c>
      <c r="E569" s="211" t="s">
        <v>2398</v>
      </c>
      <c r="F569" s="230" t="s">
        <v>4893</v>
      </c>
      <c r="G569" s="194" t="s">
        <v>2399</v>
      </c>
      <c r="H569" s="195">
        <f t="shared" si="8"/>
        <v>1</v>
      </c>
      <c r="I569" s="196">
        <v>45103</v>
      </c>
      <c r="J569" s="197"/>
      <c r="K569" s="197"/>
      <c r="L569" s="198" t="s">
        <v>257</v>
      </c>
      <c r="M569" s="199" t="s">
        <v>437</v>
      </c>
      <c r="N569" s="200">
        <v>5</v>
      </c>
      <c r="O569" s="201">
        <v>0</v>
      </c>
      <c r="P569" s="201">
        <v>0</v>
      </c>
      <c r="Q569" s="202">
        <v>5</v>
      </c>
      <c r="R569" s="203">
        <v>100850</v>
      </c>
      <c r="S569" s="203">
        <v>221260</v>
      </c>
      <c r="T569" s="203">
        <v>50000</v>
      </c>
      <c r="U569" s="204">
        <v>372110</v>
      </c>
      <c r="V569" s="212"/>
    </row>
    <row r="570" spans="1:22" ht="25.5" customHeight="1" x14ac:dyDescent="0.15">
      <c r="A570" s="207" t="s">
        <v>2400</v>
      </c>
      <c r="B570" s="208" t="s">
        <v>2401</v>
      </c>
      <c r="C570" s="209" t="s">
        <v>2369</v>
      </c>
      <c r="D570" s="210" t="s">
        <v>29</v>
      </c>
      <c r="E570" s="211" t="s">
        <v>2402</v>
      </c>
      <c r="F570" s="230" t="s">
        <v>4894</v>
      </c>
      <c r="G570" s="194" t="s">
        <v>2399</v>
      </c>
      <c r="H570" s="195">
        <f t="shared" si="8"/>
        <v>1</v>
      </c>
      <c r="I570" s="196">
        <v>45104</v>
      </c>
      <c r="J570" s="197"/>
      <c r="K570" s="197"/>
      <c r="L570" s="198" t="s">
        <v>257</v>
      </c>
      <c r="M570" s="199" t="s">
        <v>437</v>
      </c>
      <c r="N570" s="200">
        <v>5</v>
      </c>
      <c r="O570" s="201">
        <v>0</v>
      </c>
      <c r="P570" s="201">
        <v>0</v>
      </c>
      <c r="Q570" s="202">
        <v>5</v>
      </c>
      <c r="R570" s="203">
        <v>100850</v>
      </c>
      <c r="S570" s="203">
        <v>185370</v>
      </c>
      <c r="T570" s="203">
        <v>50000</v>
      </c>
      <c r="U570" s="204">
        <v>336220</v>
      </c>
      <c r="V570" s="212"/>
    </row>
    <row r="571" spans="1:22" ht="25.5" customHeight="1" x14ac:dyDescent="0.15">
      <c r="A571" s="207" t="s">
        <v>2403</v>
      </c>
      <c r="B571" s="208" t="s">
        <v>2404</v>
      </c>
      <c r="C571" s="209" t="s">
        <v>2369</v>
      </c>
      <c r="D571" s="210" t="s">
        <v>29</v>
      </c>
      <c r="E571" s="211" t="s">
        <v>2405</v>
      </c>
      <c r="F571" s="230" t="s">
        <v>4895</v>
      </c>
      <c r="G571" s="194" t="s">
        <v>2399</v>
      </c>
      <c r="H571" s="195">
        <f t="shared" si="8"/>
        <v>1</v>
      </c>
      <c r="I571" s="196">
        <v>45103</v>
      </c>
      <c r="J571" s="197"/>
      <c r="K571" s="197"/>
      <c r="L571" s="198" t="s">
        <v>257</v>
      </c>
      <c r="M571" s="199" t="s">
        <v>437</v>
      </c>
      <c r="N571" s="200">
        <v>5</v>
      </c>
      <c r="O571" s="201">
        <v>0</v>
      </c>
      <c r="P571" s="201">
        <v>0</v>
      </c>
      <c r="Q571" s="202">
        <v>5</v>
      </c>
      <c r="R571" s="203">
        <v>100850</v>
      </c>
      <c r="S571" s="203">
        <v>210630</v>
      </c>
      <c r="T571" s="203">
        <v>50000</v>
      </c>
      <c r="U571" s="204">
        <v>361480</v>
      </c>
      <c r="V571" s="212"/>
    </row>
    <row r="572" spans="1:22" ht="25.5" customHeight="1" x14ac:dyDescent="0.15">
      <c r="A572" s="207" t="s">
        <v>2406</v>
      </c>
      <c r="B572" s="208" t="s">
        <v>2407</v>
      </c>
      <c r="C572" s="209" t="s">
        <v>2369</v>
      </c>
      <c r="D572" s="210" t="s">
        <v>29</v>
      </c>
      <c r="E572" s="211" t="s">
        <v>2408</v>
      </c>
      <c r="F572" s="230" t="s">
        <v>4896</v>
      </c>
      <c r="G572" s="194" t="s">
        <v>2399</v>
      </c>
      <c r="H572" s="195">
        <f t="shared" si="8"/>
        <v>1</v>
      </c>
      <c r="I572" s="196">
        <v>45251</v>
      </c>
      <c r="J572" s="197"/>
      <c r="K572" s="197"/>
      <c r="L572" s="198" t="s">
        <v>257</v>
      </c>
      <c r="M572" s="199" t="s">
        <v>437</v>
      </c>
      <c r="N572" s="200">
        <v>5</v>
      </c>
      <c r="O572" s="201">
        <v>0</v>
      </c>
      <c r="P572" s="201">
        <v>0</v>
      </c>
      <c r="Q572" s="202">
        <v>5</v>
      </c>
      <c r="R572" s="203">
        <v>100850</v>
      </c>
      <c r="S572" s="203">
        <v>161230</v>
      </c>
      <c r="T572" s="203">
        <v>50000</v>
      </c>
      <c r="U572" s="204">
        <v>312080</v>
      </c>
      <c r="V572" s="212"/>
    </row>
    <row r="573" spans="1:22" ht="25.5" customHeight="1" x14ac:dyDescent="0.15">
      <c r="A573" s="207" t="s">
        <v>2409</v>
      </c>
      <c r="B573" s="208" t="s">
        <v>2410</v>
      </c>
      <c r="C573" s="209" t="s">
        <v>2369</v>
      </c>
      <c r="D573" s="210" t="s">
        <v>29</v>
      </c>
      <c r="E573" s="211" t="s">
        <v>2411</v>
      </c>
      <c r="F573" s="230" t="s">
        <v>4897</v>
      </c>
      <c r="G573" s="194" t="s">
        <v>2399</v>
      </c>
      <c r="H573" s="195">
        <f t="shared" si="8"/>
        <v>1</v>
      </c>
      <c r="I573" s="196">
        <v>45251</v>
      </c>
      <c r="J573" s="197"/>
      <c r="K573" s="197"/>
      <c r="L573" s="198" t="s">
        <v>257</v>
      </c>
      <c r="M573" s="199" t="s">
        <v>437</v>
      </c>
      <c r="N573" s="200">
        <v>5</v>
      </c>
      <c r="O573" s="201">
        <v>0</v>
      </c>
      <c r="P573" s="201">
        <v>0</v>
      </c>
      <c r="Q573" s="202">
        <v>5</v>
      </c>
      <c r="R573" s="203">
        <v>100850</v>
      </c>
      <c r="S573" s="203">
        <v>229880</v>
      </c>
      <c r="T573" s="203">
        <v>50000</v>
      </c>
      <c r="U573" s="204">
        <v>380730</v>
      </c>
      <c r="V573" s="212"/>
    </row>
    <row r="574" spans="1:22" ht="25.5" customHeight="1" x14ac:dyDescent="0.15">
      <c r="A574" s="207" t="s">
        <v>2412</v>
      </c>
      <c r="B574" s="208" t="s">
        <v>2413</v>
      </c>
      <c r="C574" s="209" t="s">
        <v>2369</v>
      </c>
      <c r="D574" s="210" t="s">
        <v>29</v>
      </c>
      <c r="E574" s="211" t="s">
        <v>2414</v>
      </c>
      <c r="F574" s="230" t="s">
        <v>4898</v>
      </c>
      <c r="G574" s="194" t="s">
        <v>2399</v>
      </c>
      <c r="H574" s="195">
        <f t="shared" si="8"/>
        <v>1</v>
      </c>
      <c r="I574" s="196">
        <v>45252</v>
      </c>
      <c r="J574" s="197"/>
      <c r="K574" s="197"/>
      <c r="L574" s="198" t="s">
        <v>257</v>
      </c>
      <c r="M574" s="199" t="s">
        <v>437</v>
      </c>
      <c r="N574" s="200">
        <v>5</v>
      </c>
      <c r="O574" s="201">
        <v>0</v>
      </c>
      <c r="P574" s="201">
        <v>0</v>
      </c>
      <c r="Q574" s="202">
        <v>5</v>
      </c>
      <c r="R574" s="203">
        <v>100850</v>
      </c>
      <c r="S574" s="203">
        <v>70640</v>
      </c>
      <c r="T574" s="203">
        <v>50000</v>
      </c>
      <c r="U574" s="204">
        <v>221490</v>
      </c>
      <c r="V574" s="212"/>
    </row>
    <row r="575" spans="1:22" ht="25.5" customHeight="1" x14ac:dyDescent="0.15">
      <c r="A575" s="207" t="s">
        <v>2415</v>
      </c>
      <c r="B575" s="208" t="s">
        <v>2416</v>
      </c>
      <c r="C575" s="209" t="s">
        <v>2369</v>
      </c>
      <c r="D575" s="210" t="s">
        <v>29</v>
      </c>
      <c r="E575" s="211" t="s">
        <v>2417</v>
      </c>
      <c r="F575" s="230" t="s">
        <v>4899</v>
      </c>
      <c r="G575" s="194" t="s">
        <v>2399</v>
      </c>
      <c r="H575" s="195">
        <f t="shared" si="8"/>
        <v>1</v>
      </c>
      <c r="I575" s="196">
        <v>45252</v>
      </c>
      <c r="J575" s="197"/>
      <c r="K575" s="197"/>
      <c r="L575" s="198" t="s">
        <v>257</v>
      </c>
      <c r="M575" s="199" t="s">
        <v>437</v>
      </c>
      <c r="N575" s="200">
        <v>5</v>
      </c>
      <c r="O575" s="201">
        <v>0</v>
      </c>
      <c r="P575" s="201">
        <v>0</v>
      </c>
      <c r="Q575" s="202">
        <v>5</v>
      </c>
      <c r="R575" s="203">
        <v>100850</v>
      </c>
      <c r="S575" s="203">
        <v>162550</v>
      </c>
      <c r="T575" s="203">
        <v>47020</v>
      </c>
      <c r="U575" s="204">
        <v>310420</v>
      </c>
      <c r="V575" s="212"/>
    </row>
    <row r="576" spans="1:22" ht="25.5" customHeight="1" x14ac:dyDescent="0.15">
      <c r="A576" s="207" t="s">
        <v>2418</v>
      </c>
      <c r="B576" s="208" t="s">
        <v>2419</v>
      </c>
      <c r="C576" s="209" t="s">
        <v>2369</v>
      </c>
      <c r="D576" s="210" t="s">
        <v>29</v>
      </c>
      <c r="E576" s="211" t="s">
        <v>2420</v>
      </c>
      <c r="F576" s="230" t="s">
        <v>4900</v>
      </c>
      <c r="G576" s="194" t="s">
        <v>2421</v>
      </c>
      <c r="H576" s="195">
        <f t="shared" si="8"/>
        <v>1</v>
      </c>
      <c r="I576" s="196">
        <v>45238</v>
      </c>
      <c r="J576" s="197"/>
      <c r="K576" s="197"/>
      <c r="L576" s="198" t="s">
        <v>462</v>
      </c>
      <c r="M576" s="199" t="s">
        <v>717</v>
      </c>
      <c r="N576" s="200">
        <v>5</v>
      </c>
      <c r="O576" s="201">
        <v>0</v>
      </c>
      <c r="P576" s="201">
        <v>0</v>
      </c>
      <c r="Q576" s="202">
        <v>5</v>
      </c>
      <c r="R576" s="203">
        <v>94250</v>
      </c>
      <c r="S576" s="203">
        <v>25542</v>
      </c>
      <c r="T576" s="203">
        <v>0</v>
      </c>
      <c r="U576" s="204">
        <v>119792</v>
      </c>
      <c r="V576" s="212"/>
    </row>
    <row r="577" spans="1:22" ht="25.5" customHeight="1" x14ac:dyDescent="0.15">
      <c r="A577" s="207" t="s">
        <v>2422</v>
      </c>
      <c r="B577" s="208" t="s">
        <v>2423</v>
      </c>
      <c r="C577" s="209" t="s">
        <v>2369</v>
      </c>
      <c r="D577" s="210" t="s">
        <v>29</v>
      </c>
      <c r="E577" s="211" t="s">
        <v>2424</v>
      </c>
      <c r="F577" s="230" t="s">
        <v>4901</v>
      </c>
      <c r="G577" s="194" t="s">
        <v>2421</v>
      </c>
      <c r="H577" s="195">
        <f t="shared" si="8"/>
        <v>1</v>
      </c>
      <c r="I577" s="196">
        <v>45260</v>
      </c>
      <c r="J577" s="197"/>
      <c r="K577" s="197"/>
      <c r="L577" s="198" t="s">
        <v>462</v>
      </c>
      <c r="M577" s="199" t="s">
        <v>717</v>
      </c>
      <c r="N577" s="200">
        <v>5</v>
      </c>
      <c r="O577" s="201">
        <v>0</v>
      </c>
      <c r="P577" s="201">
        <v>0</v>
      </c>
      <c r="Q577" s="202">
        <v>5</v>
      </c>
      <c r="R577" s="203">
        <v>94250</v>
      </c>
      <c r="S577" s="203">
        <v>24506</v>
      </c>
      <c r="T577" s="203">
        <v>0</v>
      </c>
      <c r="U577" s="204">
        <v>118756</v>
      </c>
      <c r="V577" s="212"/>
    </row>
    <row r="578" spans="1:22" ht="25.5" customHeight="1" x14ac:dyDescent="0.15">
      <c r="A578" s="207" t="s">
        <v>2425</v>
      </c>
      <c r="B578" s="208" t="s">
        <v>2426</v>
      </c>
      <c r="C578" s="209" t="s">
        <v>2427</v>
      </c>
      <c r="D578" s="210" t="s">
        <v>30</v>
      </c>
      <c r="E578" s="211" t="s">
        <v>2428</v>
      </c>
      <c r="F578" s="230" t="s">
        <v>4902</v>
      </c>
      <c r="G578" s="194" t="s">
        <v>2429</v>
      </c>
      <c r="H578" s="195">
        <f t="shared" si="8"/>
        <v>3</v>
      </c>
      <c r="I578" s="196">
        <v>45223</v>
      </c>
      <c r="J578" s="197">
        <v>45245</v>
      </c>
      <c r="K578" s="197">
        <v>45279</v>
      </c>
      <c r="L578" s="198" t="s">
        <v>1142</v>
      </c>
      <c r="M578" s="199" t="s">
        <v>723</v>
      </c>
      <c r="N578" s="200">
        <v>0</v>
      </c>
      <c r="O578" s="201">
        <v>0</v>
      </c>
      <c r="P578" s="201">
        <v>0</v>
      </c>
      <c r="Q578" s="202">
        <v>0</v>
      </c>
      <c r="R578" s="203">
        <v>106950</v>
      </c>
      <c r="S578" s="203">
        <v>12217</v>
      </c>
      <c r="T578" s="203">
        <v>18150</v>
      </c>
      <c r="U578" s="204">
        <v>137317</v>
      </c>
      <c r="V578" s="212"/>
    </row>
    <row r="579" spans="1:22" ht="25.5" customHeight="1" x14ac:dyDescent="0.15">
      <c r="A579" s="207" t="s">
        <v>2430</v>
      </c>
      <c r="B579" s="208" t="s">
        <v>2431</v>
      </c>
      <c r="C579" s="209" t="s">
        <v>2427</v>
      </c>
      <c r="D579" s="210" t="s">
        <v>30</v>
      </c>
      <c r="E579" s="211" t="s">
        <v>2432</v>
      </c>
      <c r="F579" s="230" t="s">
        <v>4903</v>
      </c>
      <c r="G579" s="194" t="s">
        <v>479</v>
      </c>
      <c r="H579" s="195">
        <f t="shared" si="8"/>
        <v>1</v>
      </c>
      <c r="I579" s="196">
        <v>45218</v>
      </c>
      <c r="J579" s="197"/>
      <c r="K579" s="197"/>
      <c r="L579" s="198" t="s">
        <v>474</v>
      </c>
      <c r="M579" s="199" t="s">
        <v>480</v>
      </c>
      <c r="N579" s="200">
        <v>5</v>
      </c>
      <c r="O579" s="201">
        <v>0</v>
      </c>
      <c r="P579" s="201">
        <v>0</v>
      </c>
      <c r="Q579" s="202">
        <v>5</v>
      </c>
      <c r="R579" s="203">
        <v>133450</v>
      </c>
      <c r="S579" s="203">
        <v>14040</v>
      </c>
      <c r="T579" s="203">
        <v>50000</v>
      </c>
      <c r="U579" s="204">
        <v>197490</v>
      </c>
      <c r="V579" s="212"/>
    </row>
    <row r="580" spans="1:22" ht="25.5" customHeight="1" x14ac:dyDescent="0.15">
      <c r="A580" s="207" t="s">
        <v>2433</v>
      </c>
      <c r="B580" s="208" t="s">
        <v>2434</v>
      </c>
      <c r="C580" s="209" t="s">
        <v>2427</v>
      </c>
      <c r="D580" s="210" t="s">
        <v>30</v>
      </c>
      <c r="E580" s="211" t="s">
        <v>2435</v>
      </c>
      <c r="F580" s="230" t="s">
        <v>4904</v>
      </c>
      <c r="G580" s="194" t="s">
        <v>2436</v>
      </c>
      <c r="H580" s="195">
        <f t="shared" si="8"/>
        <v>1</v>
      </c>
      <c r="I580" s="196">
        <v>45203</v>
      </c>
      <c r="J580" s="197"/>
      <c r="K580" s="197"/>
      <c r="L580" s="198" t="s">
        <v>531</v>
      </c>
      <c r="M580" s="199" t="s">
        <v>532</v>
      </c>
      <c r="N580" s="200">
        <v>1</v>
      </c>
      <c r="O580" s="201">
        <v>0</v>
      </c>
      <c r="P580" s="201">
        <v>0</v>
      </c>
      <c r="Q580" s="202">
        <v>1</v>
      </c>
      <c r="R580" s="203">
        <v>46050</v>
      </c>
      <c r="S580" s="203">
        <v>15920</v>
      </c>
      <c r="T580" s="203">
        <v>0</v>
      </c>
      <c r="U580" s="204">
        <v>61970</v>
      </c>
      <c r="V580" s="212"/>
    </row>
    <row r="581" spans="1:22" ht="25.5" customHeight="1" x14ac:dyDescent="0.15">
      <c r="A581" s="207" t="s">
        <v>2437</v>
      </c>
      <c r="B581" s="208" t="s">
        <v>2438</v>
      </c>
      <c r="C581" s="209" t="s">
        <v>2427</v>
      </c>
      <c r="D581" s="210" t="s">
        <v>30</v>
      </c>
      <c r="E581" s="211" t="s">
        <v>2439</v>
      </c>
      <c r="F581" s="230" t="s">
        <v>4905</v>
      </c>
      <c r="G581" s="194" t="s">
        <v>2440</v>
      </c>
      <c r="H581" s="195">
        <f t="shared" ref="H581:H644" si="9">COUNTA(I581:K581)</f>
        <v>1</v>
      </c>
      <c r="I581" s="196">
        <v>45279</v>
      </c>
      <c r="J581" s="197"/>
      <c r="K581" s="197"/>
      <c r="L581" s="198" t="s">
        <v>257</v>
      </c>
      <c r="M581" s="199" t="s">
        <v>684</v>
      </c>
      <c r="N581" s="200">
        <v>1</v>
      </c>
      <c r="O581" s="201">
        <v>0</v>
      </c>
      <c r="P581" s="201">
        <v>0</v>
      </c>
      <c r="Q581" s="202">
        <v>1</v>
      </c>
      <c r="R581" s="203">
        <v>48690</v>
      </c>
      <c r="S581" s="203">
        <v>7940</v>
      </c>
      <c r="T581" s="203">
        <v>0</v>
      </c>
      <c r="U581" s="204">
        <v>56630</v>
      </c>
      <c r="V581" s="212"/>
    </row>
    <row r="582" spans="1:22" ht="25.5" customHeight="1" x14ac:dyDescent="0.15">
      <c r="A582" s="207" t="s">
        <v>2441</v>
      </c>
      <c r="B582" s="208" t="s">
        <v>2442</v>
      </c>
      <c r="C582" s="209" t="s">
        <v>2427</v>
      </c>
      <c r="D582" s="210" t="s">
        <v>30</v>
      </c>
      <c r="E582" s="211" t="s">
        <v>2443</v>
      </c>
      <c r="F582" s="230" t="s">
        <v>4906</v>
      </c>
      <c r="G582" s="194" t="s">
        <v>1543</v>
      </c>
      <c r="H582" s="195">
        <f t="shared" si="9"/>
        <v>3</v>
      </c>
      <c r="I582" s="196">
        <v>45273</v>
      </c>
      <c r="J582" s="197">
        <v>45274</v>
      </c>
      <c r="K582" s="197">
        <v>45275</v>
      </c>
      <c r="L582" s="198" t="s">
        <v>257</v>
      </c>
      <c r="M582" s="199" t="s">
        <v>521</v>
      </c>
      <c r="N582" s="200">
        <v>4</v>
      </c>
      <c r="O582" s="201">
        <v>4</v>
      </c>
      <c r="P582" s="201">
        <v>4</v>
      </c>
      <c r="Q582" s="202">
        <v>12</v>
      </c>
      <c r="R582" s="203">
        <v>350230</v>
      </c>
      <c r="S582" s="203">
        <v>238921</v>
      </c>
      <c r="T582" s="203">
        <v>50000</v>
      </c>
      <c r="U582" s="204">
        <v>639151</v>
      </c>
      <c r="V582" s="212"/>
    </row>
    <row r="583" spans="1:22" ht="25.5" customHeight="1" x14ac:dyDescent="0.15">
      <c r="A583" s="207" t="s">
        <v>2444</v>
      </c>
      <c r="B583" s="208" t="s">
        <v>2445</v>
      </c>
      <c r="C583" s="209" t="s">
        <v>2427</v>
      </c>
      <c r="D583" s="210" t="s">
        <v>30</v>
      </c>
      <c r="E583" s="211" t="s">
        <v>2446</v>
      </c>
      <c r="F583" s="230" t="s">
        <v>4907</v>
      </c>
      <c r="G583" s="194" t="s">
        <v>2447</v>
      </c>
      <c r="H583" s="195">
        <f t="shared" si="9"/>
        <v>3</v>
      </c>
      <c r="I583" s="196">
        <v>45096</v>
      </c>
      <c r="J583" s="197">
        <v>45103</v>
      </c>
      <c r="K583" s="197">
        <v>45107</v>
      </c>
      <c r="L583" s="198" t="s">
        <v>474</v>
      </c>
      <c r="M583" s="199" t="s">
        <v>2448</v>
      </c>
      <c r="N583" s="200">
        <v>0</v>
      </c>
      <c r="O583" s="201">
        <v>0</v>
      </c>
      <c r="P583" s="201">
        <v>0</v>
      </c>
      <c r="Q583" s="202">
        <v>0</v>
      </c>
      <c r="R583" s="203">
        <v>106950</v>
      </c>
      <c r="S583" s="203">
        <v>20400</v>
      </c>
      <c r="T583" s="203">
        <v>0</v>
      </c>
      <c r="U583" s="204">
        <v>127350</v>
      </c>
      <c r="V583" s="212"/>
    </row>
    <row r="584" spans="1:22" ht="25.5" customHeight="1" x14ac:dyDescent="0.15">
      <c r="A584" s="207" t="s">
        <v>2449</v>
      </c>
      <c r="B584" s="208" t="s">
        <v>2450</v>
      </c>
      <c r="C584" s="209" t="s">
        <v>2451</v>
      </c>
      <c r="D584" s="210" t="s">
        <v>31</v>
      </c>
      <c r="E584" s="211" t="s">
        <v>2452</v>
      </c>
      <c r="F584" s="230" t="s">
        <v>4908</v>
      </c>
      <c r="G584" s="194" t="s">
        <v>2453</v>
      </c>
      <c r="H584" s="195">
        <f t="shared" si="9"/>
        <v>3</v>
      </c>
      <c r="I584" s="196">
        <v>45183</v>
      </c>
      <c r="J584" s="197">
        <v>45190</v>
      </c>
      <c r="K584" s="197">
        <v>45197</v>
      </c>
      <c r="L584" s="198" t="s">
        <v>462</v>
      </c>
      <c r="M584" s="199" t="s">
        <v>941</v>
      </c>
      <c r="N584" s="200">
        <v>2</v>
      </c>
      <c r="O584" s="201">
        <v>2</v>
      </c>
      <c r="P584" s="201">
        <v>2</v>
      </c>
      <c r="Q584" s="202">
        <v>6</v>
      </c>
      <c r="R584" s="203">
        <v>203190</v>
      </c>
      <c r="S584" s="203">
        <v>31440</v>
      </c>
      <c r="T584" s="203">
        <v>0</v>
      </c>
      <c r="U584" s="204">
        <v>234630</v>
      </c>
      <c r="V584" s="212"/>
    </row>
    <row r="585" spans="1:22" ht="25.5" customHeight="1" x14ac:dyDescent="0.15">
      <c r="A585" s="207" t="s">
        <v>2454</v>
      </c>
      <c r="B585" s="208" t="s">
        <v>2455</v>
      </c>
      <c r="C585" s="209" t="s">
        <v>2451</v>
      </c>
      <c r="D585" s="210" t="s">
        <v>31</v>
      </c>
      <c r="E585" s="211" t="s">
        <v>2456</v>
      </c>
      <c r="F585" s="230" t="s">
        <v>4909</v>
      </c>
      <c r="G585" s="194" t="s">
        <v>2457</v>
      </c>
      <c r="H585" s="195">
        <f t="shared" si="9"/>
        <v>3</v>
      </c>
      <c r="I585" s="196">
        <v>45086</v>
      </c>
      <c r="J585" s="197">
        <v>45093</v>
      </c>
      <c r="K585" s="197">
        <v>45100</v>
      </c>
      <c r="L585" s="198" t="s">
        <v>474</v>
      </c>
      <c r="M585" s="199" t="s">
        <v>1209</v>
      </c>
      <c r="N585" s="200">
        <v>0</v>
      </c>
      <c r="O585" s="201">
        <v>0</v>
      </c>
      <c r="P585" s="201">
        <v>0</v>
      </c>
      <c r="Q585" s="202">
        <v>0</v>
      </c>
      <c r="R585" s="203">
        <v>106950</v>
      </c>
      <c r="S585" s="203">
        <v>0</v>
      </c>
      <c r="T585" s="203">
        <v>0</v>
      </c>
      <c r="U585" s="204">
        <v>106950</v>
      </c>
      <c r="V585" s="212" t="s">
        <v>573</v>
      </c>
    </row>
    <row r="586" spans="1:22" ht="25.5" customHeight="1" x14ac:dyDescent="0.15">
      <c r="A586" s="207" t="s">
        <v>2458</v>
      </c>
      <c r="B586" s="208" t="s">
        <v>2459</v>
      </c>
      <c r="C586" s="209" t="s">
        <v>2451</v>
      </c>
      <c r="D586" s="210" t="s">
        <v>31</v>
      </c>
      <c r="E586" s="211" t="s">
        <v>2460</v>
      </c>
      <c r="F586" s="230" t="s">
        <v>4910</v>
      </c>
      <c r="G586" s="194" t="s">
        <v>672</v>
      </c>
      <c r="H586" s="195">
        <f t="shared" si="9"/>
        <v>1</v>
      </c>
      <c r="I586" s="196">
        <v>45215</v>
      </c>
      <c r="J586" s="197"/>
      <c r="K586" s="197"/>
      <c r="L586" s="198" t="s">
        <v>257</v>
      </c>
      <c r="M586" s="199" t="s">
        <v>486</v>
      </c>
      <c r="N586" s="200">
        <v>4</v>
      </c>
      <c r="O586" s="201">
        <v>0</v>
      </c>
      <c r="P586" s="201">
        <v>0</v>
      </c>
      <c r="Q586" s="202">
        <v>4</v>
      </c>
      <c r="R586" s="203">
        <v>113890</v>
      </c>
      <c r="S586" s="203">
        <v>148620</v>
      </c>
      <c r="T586" s="203">
        <v>0</v>
      </c>
      <c r="U586" s="204">
        <v>262510</v>
      </c>
      <c r="V586" s="212"/>
    </row>
    <row r="587" spans="1:22" ht="25.5" customHeight="1" x14ac:dyDescent="0.15">
      <c r="A587" s="207" t="s">
        <v>2461</v>
      </c>
      <c r="B587" s="208" t="s">
        <v>2462</v>
      </c>
      <c r="C587" s="209" t="s">
        <v>2451</v>
      </c>
      <c r="D587" s="210" t="s">
        <v>31</v>
      </c>
      <c r="E587" s="211" t="s">
        <v>2463</v>
      </c>
      <c r="F587" s="230" t="s">
        <v>4911</v>
      </c>
      <c r="G587" s="194" t="s">
        <v>2464</v>
      </c>
      <c r="H587" s="195">
        <f t="shared" si="9"/>
        <v>3</v>
      </c>
      <c r="I587" s="196">
        <v>45078</v>
      </c>
      <c r="J587" s="197">
        <v>45085</v>
      </c>
      <c r="K587" s="197">
        <v>45092</v>
      </c>
      <c r="L587" s="198" t="s">
        <v>474</v>
      </c>
      <c r="M587" s="199" t="s">
        <v>1209</v>
      </c>
      <c r="N587" s="200">
        <v>0</v>
      </c>
      <c r="O587" s="201">
        <v>0</v>
      </c>
      <c r="P587" s="201">
        <v>0</v>
      </c>
      <c r="Q587" s="202">
        <v>0</v>
      </c>
      <c r="R587" s="203">
        <v>106950</v>
      </c>
      <c r="S587" s="203">
        <v>111</v>
      </c>
      <c r="T587" s="203">
        <v>0</v>
      </c>
      <c r="U587" s="204">
        <v>107061</v>
      </c>
      <c r="V587" s="212"/>
    </row>
    <row r="588" spans="1:22" ht="25.5" customHeight="1" x14ac:dyDescent="0.15">
      <c r="A588" s="207" t="s">
        <v>2465</v>
      </c>
      <c r="B588" s="208" t="s">
        <v>2466</v>
      </c>
      <c r="C588" s="209" t="s">
        <v>2451</v>
      </c>
      <c r="D588" s="210" t="s">
        <v>31</v>
      </c>
      <c r="E588" s="211" t="s">
        <v>2467</v>
      </c>
      <c r="F588" s="230" t="s">
        <v>4912</v>
      </c>
      <c r="G588" s="194" t="s">
        <v>2468</v>
      </c>
      <c r="H588" s="195">
        <f t="shared" si="9"/>
        <v>1</v>
      </c>
      <c r="I588" s="196">
        <v>45082</v>
      </c>
      <c r="J588" s="197"/>
      <c r="K588" s="197"/>
      <c r="L588" s="198" t="s">
        <v>257</v>
      </c>
      <c r="M588" s="199" t="s">
        <v>437</v>
      </c>
      <c r="N588" s="200">
        <v>5</v>
      </c>
      <c r="O588" s="201">
        <v>0</v>
      </c>
      <c r="P588" s="201">
        <v>0</v>
      </c>
      <c r="Q588" s="202">
        <v>5</v>
      </c>
      <c r="R588" s="203">
        <v>126850</v>
      </c>
      <c r="S588" s="203">
        <v>167510</v>
      </c>
      <c r="T588" s="203">
        <v>25211</v>
      </c>
      <c r="U588" s="204">
        <v>319571</v>
      </c>
      <c r="V588" s="212"/>
    </row>
    <row r="589" spans="1:22" ht="25.5" customHeight="1" x14ac:dyDescent="0.15">
      <c r="A589" s="207" t="s">
        <v>2469</v>
      </c>
      <c r="B589" s="208" t="s">
        <v>2470</v>
      </c>
      <c r="C589" s="209" t="s">
        <v>2451</v>
      </c>
      <c r="D589" s="210" t="s">
        <v>31</v>
      </c>
      <c r="E589" s="211" t="s">
        <v>2471</v>
      </c>
      <c r="F589" s="230" t="s">
        <v>4913</v>
      </c>
      <c r="G589" s="194" t="s">
        <v>2472</v>
      </c>
      <c r="H589" s="195">
        <f t="shared" si="9"/>
        <v>3</v>
      </c>
      <c r="I589" s="196">
        <v>45125</v>
      </c>
      <c r="J589" s="197">
        <v>45202</v>
      </c>
      <c r="K589" s="197">
        <v>45258</v>
      </c>
      <c r="L589" s="198" t="s">
        <v>257</v>
      </c>
      <c r="M589" s="199" t="s">
        <v>521</v>
      </c>
      <c r="N589" s="200">
        <v>0</v>
      </c>
      <c r="O589" s="201">
        <v>0</v>
      </c>
      <c r="P589" s="201">
        <v>0</v>
      </c>
      <c r="Q589" s="202">
        <v>0</v>
      </c>
      <c r="R589" s="203">
        <v>106950</v>
      </c>
      <c r="S589" s="203">
        <v>46260</v>
      </c>
      <c r="T589" s="203">
        <v>0</v>
      </c>
      <c r="U589" s="204">
        <v>153210</v>
      </c>
      <c r="V589" s="212"/>
    </row>
    <row r="590" spans="1:22" ht="25.5" customHeight="1" x14ac:dyDescent="0.15">
      <c r="A590" s="207" t="s">
        <v>2473</v>
      </c>
      <c r="B590" s="208" t="s">
        <v>2474</v>
      </c>
      <c r="C590" s="209" t="s">
        <v>2451</v>
      </c>
      <c r="D590" s="210" t="s">
        <v>31</v>
      </c>
      <c r="E590" s="211" t="s">
        <v>2475</v>
      </c>
      <c r="F590" s="230" t="s">
        <v>4914</v>
      </c>
      <c r="G590" s="194" t="s">
        <v>2476</v>
      </c>
      <c r="H590" s="195">
        <f t="shared" si="9"/>
        <v>3</v>
      </c>
      <c r="I590" s="196">
        <v>45196</v>
      </c>
      <c r="J590" s="197">
        <v>45205</v>
      </c>
      <c r="K590" s="197">
        <v>45259</v>
      </c>
      <c r="L590" s="198" t="s">
        <v>257</v>
      </c>
      <c r="M590" s="199" t="s">
        <v>521</v>
      </c>
      <c r="N590" s="200">
        <v>0</v>
      </c>
      <c r="O590" s="201">
        <v>0</v>
      </c>
      <c r="P590" s="201">
        <v>0</v>
      </c>
      <c r="Q590" s="202">
        <v>0</v>
      </c>
      <c r="R590" s="203">
        <v>106950</v>
      </c>
      <c r="S590" s="203">
        <v>48480</v>
      </c>
      <c r="T590" s="203">
        <v>0</v>
      </c>
      <c r="U590" s="204">
        <v>155430</v>
      </c>
      <c r="V590" s="212"/>
    </row>
    <row r="591" spans="1:22" ht="25.5" customHeight="1" x14ac:dyDescent="0.15">
      <c r="A591" s="207" t="s">
        <v>2477</v>
      </c>
      <c r="B591" s="208" t="s">
        <v>2478</v>
      </c>
      <c r="C591" s="209" t="s">
        <v>2451</v>
      </c>
      <c r="D591" s="210" t="s">
        <v>31</v>
      </c>
      <c r="E591" s="211" t="s">
        <v>2479</v>
      </c>
      <c r="F591" s="230" t="s">
        <v>4915</v>
      </c>
      <c r="G591" s="194" t="s">
        <v>2480</v>
      </c>
      <c r="H591" s="195">
        <f t="shared" si="9"/>
        <v>1</v>
      </c>
      <c r="I591" s="196">
        <v>45118</v>
      </c>
      <c r="J591" s="197"/>
      <c r="K591" s="197"/>
      <c r="L591" s="198" t="s">
        <v>257</v>
      </c>
      <c r="M591" s="199" t="s">
        <v>684</v>
      </c>
      <c r="N591" s="200">
        <v>2</v>
      </c>
      <c r="O591" s="201">
        <v>0</v>
      </c>
      <c r="P591" s="201">
        <v>0</v>
      </c>
      <c r="Q591" s="202">
        <v>2</v>
      </c>
      <c r="R591" s="203">
        <v>74770</v>
      </c>
      <c r="S591" s="203">
        <v>84220</v>
      </c>
      <c r="T591" s="203">
        <v>0</v>
      </c>
      <c r="U591" s="204">
        <v>158990</v>
      </c>
      <c r="V591" s="212"/>
    </row>
    <row r="592" spans="1:22" ht="25.5" customHeight="1" x14ac:dyDescent="0.15">
      <c r="A592" s="207" t="s">
        <v>2481</v>
      </c>
      <c r="B592" s="208" t="s">
        <v>2482</v>
      </c>
      <c r="C592" s="209" t="s">
        <v>2451</v>
      </c>
      <c r="D592" s="210" t="s">
        <v>31</v>
      </c>
      <c r="E592" s="211" t="s">
        <v>2483</v>
      </c>
      <c r="F592" s="230" t="s">
        <v>4916</v>
      </c>
      <c r="G592" s="194" t="s">
        <v>2480</v>
      </c>
      <c r="H592" s="195">
        <f t="shared" si="9"/>
        <v>1</v>
      </c>
      <c r="I592" s="196">
        <v>45204</v>
      </c>
      <c r="J592" s="197"/>
      <c r="K592" s="197"/>
      <c r="L592" s="198" t="s">
        <v>257</v>
      </c>
      <c r="M592" s="199" t="s">
        <v>437</v>
      </c>
      <c r="N592" s="200">
        <v>2</v>
      </c>
      <c r="O592" s="201">
        <v>0</v>
      </c>
      <c r="P592" s="201">
        <v>0</v>
      </c>
      <c r="Q592" s="202">
        <v>2</v>
      </c>
      <c r="R592" s="203">
        <v>74770</v>
      </c>
      <c r="S592" s="203">
        <v>81540</v>
      </c>
      <c r="T592" s="203">
        <v>0</v>
      </c>
      <c r="U592" s="204">
        <v>156310</v>
      </c>
      <c r="V592" s="212"/>
    </row>
    <row r="593" spans="1:22" ht="25.5" customHeight="1" x14ac:dyDescent="0.15">
      <c r="A593" s="207" t="s">
        <v>2484</v>
      </c>
      <c r="B593" s="208" t="s">
        <v>2485</v>
      </c>
      <c r="C593" s="209" t="s">
        <v>2451</v>
      </c>
      <c r="D593" s="210" t="s">
        <v>31</v>
      </c>
      <c r="E593" s="211" t="s">
        <v>2486</v>
      </c>
      <c r="F593" s="230" t="s">
        <v>4917</v>
      </c>
      <c r="G593" s="194" t="s">
        <v>2278</v>
      </c>
      <c r="H593" s="195">
        <f t="shared" si="9"/>
        <v>1</v>
      </c>
      <c r="I593" s="196">
        <v>45106</v>
      </c>
      <c r="J593" s="197"/>
      <c r="K593" s="197"/>
      <c r="L593" s="198" t="s">
        <v>257</v>
      </c>
      <c r="M593" s="199" t="s">
        <v>564</v>
      </c>
      <c r="N593" s="200">
        <v>4</v>
      </c>
      <c r="O593" s="201">
        <v>0</v>
      </c>
      <c r="P593" s="201">
        <v>0</v>
      </c>
      <c r="Q593" s="202">
        <v>4</v>
      </c>
      <c r="R593" s="203">
        <v>82530</v>
      </c>
      <c r="S593" s="203">
        <v>1628</v>
      </c>
      <c r="T593" s="203">
        <v>49500</v>
      </c>
      <c r="U593" s="204">
        <v>133658</v>
      </c>
      <c r="V593" s="212"/>
    </row>
    <row r="594" spans="1:22" ht="25.5" customHeight="1" x14ac:dyDescent="0.15">
      <c r="A594" s="207" t="s">
        <v>2487</v>
      </c>
      <c r="B594" s="208" t="s">
        <v>2488</v>
      </c>
      <c r="C594" s="209" t="s">
        <v>2451</v>
      </c>
      <c r="D594" s="210" t="s">
        <v>31</v>
      </c>
      <c r="E594" s="211" t="s">
        <v>2489</v>
      </c>
      <c r="F594" s="230" t="s">
        <v>4918</v>
      </c>
      <c r="G594" s="194" t="s">
        <v>2278</v>
      </c>
      <c r="H594" s="195">
        <f t="shared" si="9"/>
        <v>1</v>
      </c>
      <c r="I594" s="196">
        <v>45197</v>
      </c>
      <c r="J594" s="197"/>
      <c r="K594" s="197"/>
      <c r="L594" s="198" t="s">
        <v>257</v>
      </c>
      <c r="M594" s="199" t="s">
        <v>486</v>
      </c>
      <c r="N594" s="200">
        <v>2</v>
      </c>
      <c r="O594" s="201">
        <v>0</v>
      </c>
      <c r="P594" s="201">
        <v>0</v>
      </c>
      <c r="Q594" s="202">
        <v>2</v>
      </c>
      <c r="R594" s="203">
        <v>61730</v>
      </c>
      <c r="S594" s="203">
        <v>1258</v>
      </c>
      <c r="T594" s="203">
        <v>49900</v>
      </c>
      <c r="U594" s="204">
        <v>112888</v>
      </c>
      <c r="V594" s="212"/>
    </row>
    <row r="595" spans="1:22" ht="25.5" customHeight="1" x14ac:dyDescent="0.15">
      <c r="A595" s="207" t="s">
        <v>2490</v>
      </c>
      <c r="B595" s="208" t="s">
        <v>2491</v>
      </c>
      <c r="C595" s="209" t="s">
        <v>2451</v>
      </c>
      <c r="D595" s="210" t="s">
        <v>31</v>
      </c>
      <c r="E595" s="211" t="s">
        <v>2492</v>
      </c>
      <c r="F595" s="230" t="s">
        <v>4919</v>
      </c>
      <c r="G595" s="194" t="s">
        <v>2278</v>
      </c>
      <c r="H595" s="195">
        <f t="shared" si="9"/>
        <v>1</v>
      </c>
      <c r="I595" s="196">
        <v>45197</v>
      </c>
      <c r="J595" s="197"/>
      <c r="K595" s="197"/>
      <c r="L595" s="198" t="s">
        <v>257</v>
      </c>
      <c r="M595" s="199" t="s">
        <v>486</v>
      </c>
      <c r="N595" s="200">
        <v>2</v>
      </c>
      <c r="O595" s="201">
        <v>0</v>
      </c>
      <c r="P595" s="201">
        <v>0</v>
      </c>
      <c r="Q595" s="202">
        <v>2</v>
      </c>
      <c r="R595" s="203">
        <v>61730</v>
      </c>
      <c r="S595" s="203">
        <v>1036</v>
      </c>
      <c r="T595" s="203">
        <v>49900</v>
      </c>
      <c r="U595" s="204">
        <v>112666</v>
      </c>
      <c r="V595" s="212"/>
    </row>
    <row r="596" spans="1:22" ht="25.5" customHeight="1" x14ac:dyDescent="0.15">
      <c r="A596" s="207" t="s">
        <v>2493</v>
      </c>
      <c r="B596" s="208" t="s">
        <v>2494</v>
      </c>
      <c r="C596" s="209" t="s">
        <v>2451</v>
      </c>
      <c r="D596" s="210" t="s">
        <v>31</v>
      </c>
      <c r="E596" s="211" t="s">
        <v>2495</v>
      </c>
      <c r="F596" s="230" t="s">
        <v>4920</v>
      </c>
      <c r="G596" s="194" t="s">
        <v>2278</v>
      </c>
      <c r="H596" s="195">
        <f t="shared" si="9"/>
        <v>1</v>
      </c>
      <c r="I596" s="196">
        <v>45198</v>
      </c>
      <c r="J596" s="197"/>
      <c r="K596" s="197"/>
      <c r="L596" s="198" t="s">
        <v>257</v>
      </c>
      <c r="M596" s="199" t="s">
        <v>564</v>
      </c>
      <c r="N596" s="200">
        <v>4</v>
      </c>
      <c r="O596" s="201">
        <v>0</v>
      </c>
      <c r="P596" s="201">
        <v>0</v>
      </c>
      <c r="Q596" s="202">
        <v>4</v>
      </c>
      <c r="R596" s="203">
        <v>105970</v>
      </c>
      <c r="S596" s="203">
        <v>2072</v>
      </c>
      <c r="T596" s="203">
        <v>49500</v>
      </c>
      <c r="U596" s="204">
        <v>157542</v>
      </c>
      <c r="V596" s="212"/>
    </row>
    <row r="597" spans="1:22" ht="25.5" customHeight="1" x14ac:dyDescent="0.15">
      <c r="A597" s="207" t="s">
        <v>2496</v>
      </c>
      <c r="B597" s="208" t="s">
        <v>2497</v>
      </c>
      <c r="C597" s="209" t="s">
        <v>2498</v>
      </c>
      <c r="D597" s="210" t="s">
        <v>32</v>
      </c>
      <c r="E597" s="211" t="s">
        <v>2499</v>
      </c>
      <c r="F597" s="230" t="s">
        <v>4921</v>
      </c>
      <c r="G597" s="194" t="s">
        <v>2500</v>
      </c>
      <c r="H597" s="195">
        <f t="shared" si="9"/>
        <v>1</v>
      </c>
      <c r="I597" s="196">
        <v>45233</v>
      </c>
      <c r="J597" s="197"/>
      <c r="K597" s="197"/>
      <c r="L597" s="198" t="s">
        <v>474</v>
      </c>
      <c r="M597" s="199" t="s">
        <v>480</v>
      </c>
      <c r="N597" s="200">
        <v>2</v>
      </c>
      <c r="O597" s="201">
        <v>0</v>
      </c>
      <c r="P597" s="201">
        <v>0</v>
      </c>
      <c r="Q597" s="202">
        <v>2</v>
      </c>
      <c r="R597" s="203">
        <v>66010</v>
      </c>
      <c r="S597" s="203">
        <v>73620</v>
      </c>
      <c r="T597" s="203">
        <v>50000</v>
      </c>
      <c r="U597" s="204">
        <v>189630</v>
      </c>
      <c r="V597" s="212"/>
    </row>
    <row r="598" spans="1:22" ht="25.5" customHeight="1" x14ac:dyDescent="0.15">
      <c r="A598" s="207" t="s">
        <v>2501</v>
      </c>
      <c r="B598" s="208" t="s">
        <v>2502</v>
      </c>
      <c r="C598" s="209" t="s">
        <v>2498</v>
      </c>
      <c r="D598" s="210" t="s">
        <v>32</v>
      </c>
      <c r="E598" s="211" t="s">
        <v>2503</v>
      </c>
      <c r="F598" s="230" t="s">
        <v>4922</v>
      </c>
      <c r="G598" s="194" t="s">
        <v>1652</v>
      </c>
      <c r="H598" s="195">
        <f t="shared" si="9"/>
        <v>2</v>
      </c>
      <c r="I598" s="196">
        <v>45078</v>
      </c>
      <c r="J598" s="197">
        <v>45079</v>
      </c>
      <c r="K598" s="197"/>
      <c r="L598" s="198" t="s">
        <v>462</v>
      </c>
      <c r="M598" s="199" t="s">
        <v>463</v>
      </c>
      <c r="N598" s="200">
        <v>1</v>
      </c>
      <c r="O598" s="201">
        <v>1</v>
      </c>
      <c r="P598" s="201">
        <v>0</v>
      </c>
      <c r="Q598" s="202">
        <v>2</v>
      </c>
      <c r="R598" s="203">
        <v>97380</v>
      </c>
      <c r="S598" s="203">
        <v>95576</v>
      </c>
      <c r="T598" s="203">
        <v>44000</v>
      </c>
      <c r="U598" s="204">
        <v>236956</v>
      </c>
      <c r="V598" s="212"/>
    </row>
    <row r="599" spans="1:22" ht="25.5" customHeight="1" x14ac:dyDescent="0.15">
      <c r="A599" s="207" t="s">
        <v>2504</v>
      </c>
      <c r="B599" s="208" t="s">
        <v>2505</v>
      </c>
      <c r="C599" s="209" t="s">
        <v>2498</v>
      </c>
      <c r="D599" s="210" t="s">
        <v>32</v>
      </c>
      <c r="E599" s="211" t="s">
        <v>2506</v>
      </c>
      <c r="F599" s="230" t="s">
        <v>4923</v>
      </c>
      <c r="G599" s="194" t="s">
        <v>2507</v>
      </c>
      <c r="H599" s="195">
        <f t="shared" si="9"/>
        <v>3</v>
      </c>
      <c r="I599" s="196">
        <v>45079</v>
      </c>
      <c r="J599" s="197">
        <v>45212</v>
      </c>
      <c r="K599" s="197">
        <v>45268</v>
      </c>
      <c r="L599" s="198" t="s">
        <v>531</v>
      </c>
      <c r="M599" s="199" t="s">
        <v>480</v>
      </c>
      <c r="N599" s="200">
        <v>1</v>
      </c>
      <c r="O599" s="201">
        <v>1</v>
      </c>
      <c r="P599" s="201">
        <v>1</v>
      </c>
      <c r="Q599" s="202">
        <v>3</v>
      </c>
      <c r="R599" s="203">
        <v>138150</v>
      </c>
      <c r="S599" s="203">
        <v>9516</v>
      </c>
      <c r="T599" s="203">
        <v>0</v>
      </c>
      <c r="U599" s="204">
        <v>147666</v>
      </c>
      <c r="V599" s="212"/>
    </row>
    <row r="600" spans="1:22" ht="25.5" customHeight="1" x14ac:dyDescent="0.15">
      <c r="A600" s="207" t="s">
        <v>2508</v>
      </c>
      <c r="B600" s="208" t="s">
        <v>2509</v>
      </c>
      <c r="C600" s="209" t="s">
        <v>2498</v>
      </c>
      <c r="D600" s="210" t="s">
        <v>32</v>
      </c>
      <c r="E600" s="211" t="s">
        <v>2510</v>
      </c>
      <c r="F600" s="230" t="s">
        <v>4924</v>
      </c>
      <c r="G600" s="194" t="s">
        <v>2511</v>
      </c>
      <c r="H600" s="195">
        <f t="shared" si="9"/>
        <v>2</v>
      </c>
      <c r="I600" s="196">
        <v>45170</v>
      </c>
      <c r="J600" s="197">
        <v>45254</v>
      </c>
      <c r="K600" s="197"/>
      <c r="L600" s="198" t="s">
        <v>257</v>
      </c>
      <c r="M600" s="199" t="s">
        <v>437</v>
      </c>
      <c r="N600" s="200">
        <v>1</v>
      </c>
      <c r="O600" s="201">
        <v>1</v>
      </c>
      <c r="P600" s="201">
        <v>0</v>
      </c>
      <c r="Q600" s="202">
        <v>2</v>
      </c>
      <c r="R600" s="203">
        <v>96060</v>
      </c>
      <c r="S600" s="203">
        <v>126209</v>
      </c>
      <c r="T600" s="203">
        <v>4400</v>
      </c>
      <c r="U600" s="204">
        <v>226669</v>
      </c>
      <c r="V600" s="212"/>
    </row>
    <row r="601" spans="1:22" ht="25.5" customHeight="1" x14ac:dyDescent="0.15">
      <c r="A601" s="207" t="s">
        <v>2512</v>
      </c>
      <c r="B601" s="208" t="s">
        <v>2513</v>
      </c>
      <c r="C601" s="209" t="s">
        <v>2498</v>
      </c>
      <c r="D601" s="210" t="s">
        <v>32</v>
      </c>
      <c r="E601" s="211" t="s">
        <v>2514</v>
      </c>
      <c r="F601" s="230" t="s">
        <v>4925</v>
      </c>
      <c r="G601" s="194" t="s">
        <v>1181</v>
      </c>
      <c r="H601" s="195">
        <f t="shared" si="9"/>
        <v>2</v>
      </c>
      <c r="I601" s="196">
        <v>45260</v>
      </c>
      <c r="J601" s="197">
        <v>45261</v>
      </c>
      <c r="K601" s="197"/>
      <c r="L601" s="198" t="s">
        <v>257</v>
      </c>
      <c r="M601" s="199" t="s">
        <v>431</v>
      </c>
      <c r="N601" s="200">
        <v>5</v>
      </c>
      <c r="O601" s="201">
        <v>5</v>
      </c>
      <c r="P601" s="201">
        <v>0</v>
      </c>
      <c r="Q601" s="202">
        <v>10</v>
      </c>
      <c r="R601" s="203">
        <v>266900</v>
      </c>
      <c r="S601" s="203">
        <v>269280</v>
      </c>
      <c r="T601" s="203">
        <v>50000</v>
      </c>
      <c r="U601" s="204">
        <v>586180</v>
      </c>
      <c r="V601" s="212"/>
    </row>
    <row r="602" spans="1:22" ht="25.5" customHeight="1" x14ac:dyDescent="0.15">
      <c r="A602" s="207" t="s">
        <v>2515</v>
      </c>
      <c r="B602" s="208" t="s">
        <v>2516</v>
      </c>
      <c r="C602" s="209" t="s">
        <v>2498</v>
      </c>
      <c r="D602" s="210" t="s">
        <v>32</v>
      </c>
      <c r="E602" s="211" t="s">
        <v>2517</v>
      </c>
      <c r="F602" s="230" t="s">
        <v>4926</v>
      </c>
      <c r="G602" s="194" t="s">
        <v>2518</v>
      </c>
      <c r="H602" s="195">
        <f t="shared" si="9"/>
        <v>2</v>
      </c>
      <c r="I602" s="196">
        <v>45268</v>
      </c>
      <c r="J602" s="197">
        <v>45272</v>
      </c>
      <c r="K602" s="197"/>
      <c r="L602" s="198" t="s">
        <v>462</v>
      </c>
      <c r="M602" s="199" t="s">
        <v>463</v>
      </c>
      <c r="N602" s="200">
        <v>0</v>
      </c>
      <c r="O602" s="201">
        <v>0</v>
      </c>
      <c r="P602" s="201">
        <v>0</v>
      </c>
      <c r="Q602" s="202">
        <v>0</v>
      </c>
      <c r="R602" s="203">
        <v>71300</v>
      </c>
      <c r="S602" s="203">
        <v>592</v>
      </c>
      <c r="T602" s="217">
        <v>41250</v>
      </c>
      <c r="U602" s="204">
        <v>113142</v>
      </c>
      <c r="V602" s="212" t="s">
        <v>573</v>
      </c>
    </row>
    <row r="603" spans="1:22" ht="25.5" customHeight="1" x14ac:dyDescent="0.15">
      <c r="A603" s="207" t="s">
        <v>2519</v>
      </c>
      <c r="B603" s="208" t="s">
        <v>2520</v>
      </c>
      <c r="C603" s="209" t="s">
        <v>2498</v>
      </c>
      <c r="D603" s="210" t="s">
        <v>32</v>
      </c>
      <c r="E603" s="211" t="s">
        <v>2521</v>
      </c>
      <c r="F603" s="230" t="s">
        <v>4927</v>
      </c>
      <c r="G603" s="194" t="s">
        <v>2522</v>
      </c>
      <c r="H603" s="195">
        <f t="shared" si="9"/>
        <v>2</v>
      </c>
      <c r="I603" s="196">
        <v>45188</v>
      </c>
      <c r="J603" s="197">
        <v>45189</v>
      </c>
      <c r="K603" s="197"/>
      <c r="L603" s="198" t="s">
        <v>531</v>
      </c>
      <c r="M603" s="199" t="s">
        <v>532</v>
      </c>
      <c r="N603" s="200">
        <v>1</v>
      </c>
      <c r="O603" s="201">
        <v>1</v>
      </c>
      <c r="P603" s="201">
        <v>0</v>
      </c>
      <c r="Q603" s="202">
        <v>2</v>
      </c>
      <c r="R603" s="203">
        <v>92100</v>
      </c>
      <c r="S603" s="203">
        <v>76060</v>
      </c>
      <c r="T603" s="203">
        <v>49500</v>
      </c>
      <c r="U603" s="204">
        <v>217660</v>
      </c>
      <c r="V603" s="212"/>
    </row>
    <row r="604" spans="1:22" ht="25.5" customHeight="1" x14ac:dyDescent="0.15">
      <c r="A604" s="207" t="s">
        <v>2523</v>
      </c>
      <c r="B604" s="208" t="s">
        <v>2524</v>
      </c>
      <c r="C604" s="209" t="s">
        <v>2498</v>
      </c>
      <c r="D604" s="210" t="s">
        <v>32</v>
      </c>
      <c r="E604" s="211" t="s">
        <v>2525</v>
      </c>
      <c r="F604" s="230" t="s">
        <v>4928</v>
      </c>
      <c r="G604" s="194" t="s">
        <v>2526</v>
      </c>
      <c r="H604" s="195">
        <f t="shared" si="9"/>
        <v>2</v>
      </c>
      <c r="I604" s="196">
        <v>45180</v>
      </c>
      <c r="J604" s="197">
        <v>45194</v>
      </c>
      <c r="K604" s="197"/>
      <c r="L604" s="198" t="s">
        <v>462</v>
      </c>
      <c r="M604" s="199" t="s">
        <v>717</v>
      </c>
      <c r="N604" s="200">
        <v>0</v>
      </c>
      <c r="O604" s="201">
        <v>0</v>
      </c>
      <c r="P604" s="201">
        <v>0</v>
      </c>
      <c r="Q604" s="202">
        <v>0</v>
      </c>
      <c r="R604" s="203">
        <v>71300</v>
      </c>
      <c r="S604" s="203">
        <v>10840</v>
      </c>
      <c r="T604" s="203">
        <v>0</v>
      </c>
      <c r="U604" s="204">
        <v>82140</v>
      </c>
      <c r="V604" s="212"/>
    </row>
    <row r="605" spans="1:22" ht="25.5" customHeight="1" x14ac:dyDescent="0.15">
      <c r="A605" s="207" t="s">
        <v>2527</v>
      </c>
      <c r="B605" s="208" t="s">
        <v>2528</v>
      </c>
      <c r="C605" s="209" t="s">
        <v>2529</v>
      </c>
      <c r="D605" s="210" t="s">
        <v>33</v>
      </c>
      <c r="E605" s="211" t="s">
        <v>2530</v>
      </c>
      <c r="F605" s="230" t="s">
        <v>4929</v>
      </c>
      <c r="G605" s="194" t="s">
        <v>2531</v>
      </c>
      <c r="H605" s="195">
        <f t="shared" si="9"/>
        <v>3</v>
      </c>
      <c r="I605" s="196">
        <v>45252</v>
      </c>
      <c r="J605" s="197">
        <v>45274</v>
      </c>
      <c r="K605" s="197">
        <v>45308</v>
      </c>
      <c r="L605" s="198" t="s">
        <v>257</v>
      </c>
      <c r="M605" s="199" t="s">
        <v>922</v>
      </c>
      <c r="N605" s="200">
        <v>1</v>
      </c>
      <c r="O605" s="201">
        <v>1</v>
      </c>
      <c r="P605" s="201">
        <v>1</v>
      </c>
      <c r="Q605" s="202">
        <v>3</v>
      </c>
      <c r="R605" s="203">
        <v>138150</v>
      </c>
      <c r="S605" s="203">
        <v>33660</v>
      </c>
      <c r="T605" s="203">
        <v>0</v>
      </c>
      <c r="U605" s="204">
        <v>171810</v>
      </c>
      <c r="V605" s="212"/>
    </row>
    <row r="606" spans="1:22" ht="25.5" customHeight="1" x14ac:dyDescent="0.15">
      <c r="A606" s="207" t="s">
        <v>2532</v>
      </c>
      <c r="B606" s="208" t="s">
        <v>2533</v>
      </c>
      <c r="C606" s="209" t="s">
        <v>2529</v>
      </c>
      <c r="D606" s="210" t="s">
        <v>33</v>
      </c>
      <c r="E606" s="211" t="s">
        <v>2534</v>
      </c>
      <c r="F606" s="230" t="s">
        <v>4930</v>
      </c>
      <c r="G606" s="194" t="s">
        <v>2531</v>
      </c>
      <c r="H606" s="195">
        <f t="shared" si="9"/>
        <v>3</v>
      </c>
      <c r="I606" s="196">
        <v>45247</v>
      </c>
      <c r="J606" s="197">
        <v>45268</v>
      </c>
      <c r="K606" s="197">
        <v>45310</v>
      </c>
      <c r="L606" s="198" t="s">
        <v>257</v>
      </c>
      <c r="M606" s="199" t="s">
        <v>922</v>
      </c>
      <c r="N606" s="200">
        <v>1</v>
      </c>
      <c r="O606" s="201">
        <v>1</v>
      </c>
      <c r="P606" s="201">
        <v>1</v>
      </c>
      <c r="Q606" s="202">
        <v>3</v>
      </c>
      <c r="R606" s="203">
        <v>142110</v>
      </c>
      <c r="S606" s="203">
        <v>31800</v>
      </c>
      <c r="T606" s="203">
        <v>0</v>
      </c>
      <c r="U606" s="204">
        <v>173910</v>
      </c>
      <c r="V606" s="212"/>
    </row>
    <row r="607" spans="1:22" ht="25.5" customHeight="1" x14ac:dyDescent="0.15">
      <c r="A607" s="207" t="s">
        <v>2535</v>
      </c>
      <c r="B607" s="208" t="s">
        <v>2536</v>
      </c>
      <c r="C607" s="209" t="s">
        <v>2529</v>
      </c>
      <c r="D607" s="210" t="s">
        <v>33</v>
      </c>
      <c r="E607" s="211" t="s">
        <v>2537</v>
      </c>
      <c r="F607" s="230" t="s">
        <v>4931</v>
      </c>
      <c r="G607" s="194" t="s">
        <v>712</v>
      </c>
      <c r="H607" s="195">
        <f t="shared" si="9"/>
        <v>1</v>
      </c>
      <c r="I607" s="196">
        <v>45089</v>
      </c>
      <c r="J607" s="197"/>
      <c r="K607" s="197"/>
      <c r="L607" s="198" t="s">
        <v>257</v>
      </c>
      <c r="M607" s="199" t="s">
        <v>431</v>
      </c>
      <c r="N607" s="200">
        <v>5</v>
      </c>
      <c r="O607" s="201">
        <v>0</v>
      </c>
      <c r="P607" s="201">
        <v>0</v>
      </c>
      <c r="Q607" s="202">
        <v>5</v>
      </c>
      <c r="R607" s="203">
        <v>89950</v>
      </c>
      <c r="S607" s="203">
        <v>124730</v>
      </c>
      <c r="T607" s="203">
        <v>33000</v>
      </c>
      <c r="U607" s="204">
        <v>247680</v>
      </c>
      <c r="V607" s="212"/>
    </row>
    <row r="608" spans="1:22" ht="25.5" customHeight="1" x14ac:dyDescent="0.15">
      <c r="A608" s="207" t="s">
        <v>2538</v>
      </c>
      <c r="B608" s="208" t="s">
        <v>2539</v>
      </c>
      <c r="C608" s="209" t="s">
        <v>2529</v>
      </c>
      <c r="D608" s="210" t="s">
        <v>33</v>
      </c>
      <c r="E608" s="211" t="s">
        <v>2540</v>
      </c>
      <c r="F608" s="230" t="s">
        <v>4932</v>
      </c>
      <c r="G608" s="194" t="s">
        <v>1428</v>
      </c>
      <c r="H608" s="195">
        <f t="shared" si="9"/>
        <v>1</v>
      </c>
      <c r="I608" s="196">
        <v>45092</v>
      </c>
      <c r="J608" s="197"/>
      <c r="K608" s="197"/>
      <c r="L608" s="198" t="s">
        <v>257</v>
      </c>
      <c r="M608" s="199" t="s">
        <v>437</v>
      </c>
      <c r="N608" s="200">
        <v>5</v>
      </c>
      <c r="O608" s="201">
        <v>0</v>
      </c>
      <c r="P608" s="201">
        <v>0</v>
      </c>
      <c r="Q608" s="202">
        <v>5</v>
      </c>
      <c r="R608" s="203">
        <v>117100</v>
      </c>
      <c r="S608" s="203">
        <v>141990</v>
      </c>
      <c r="T608" s="203">
        <v>30000</v>
      </c>
      <c r="U608" s="204">
        <v>289090</v>
      </c>
      <c r="V608" s="212"/>
    </row>
    <row r="609" spans="1:22" ht="25.5" customHeight="1" x14ac:dyDescent="0.15">
      <c r="A609" s="207" t="s">
        <v>2541</v>
      </c>
      <c r="B609" s="208" t="s">
        <v>2542</v>
      </c>
      <c r="C609" s="209" t="s">
        <v>2529</v>
      </c>
      <c r="D609" s="210" t="s">
        <v>33</v>
      </c>
      <c r="E609" s="211" t="s">
        <v>2543</v>
      </c>
      <c r="F609" s="230" t="s">
        <v>4933</v>
      </c>
      <c r="G609" s="194" t="s">
        <v>750</v>
      </c>
      <c r="H609" s="195">
        <f t="shared" si="9"/>
        <v>2</v>
      </c>
      <c r="I609" s="196">
        <v>45211</v>
      </c>
      <c r="J609" s="197">
        <v>45212</v>
      </c>
      <c r="K609" s="197"/>
      <c r="L609" s="198" t="s">
        <v>257</v>
      </c>
      <c r="M609" s="199" t="s">
        <v>521</v>
      </c>
      <c r="N609" s="200">
        <v>3</v>
      </c>
      <c r="O609" s="201">
        <v>3</v>
      </c>
      <c r="P609" s="201">
        <v>0</v>
      </c>
      <c r="Q609" s="202">
        <v>6</v>
      </c>
      <c r="R609" s="203">
        <v>168800</v>
      </c>
      <c r="S609" s="203">
        <v>127642</v>
      </c>
      <c r="T609" s="203">
        <v>29700</v>
      </c>
      <c r="U609" s="204">
        <v>326142</v>
      </c>
      <c r="V609" s="212"/>
    </row>
    <row r="610" spans="1:22" ht="25.5" customHeight="1" x14ac:dyDescent="0.15">
      <c r="A610" s="207" t="s">
        <v>2544</v>
      </c>
      <c r="B610" s="208" t="s">
        <v>2545</v>
      </c>
      <c r="C610" s="209" t="s">
        <v>2529</v>
      </c>
      <c r="D610" s="210" t="s">
        <v>33</v>
      </c>
      <c r="E610" s="211" t="s">
        <v>2546</v>
      </c>
      <c r="F610" s="230" t="s">
        <v>4934</v>
      </c>
      <c r="G610" s="194" t="s">
        <v>2547</v>
      </c>
      <c r="H610" s="195">
        <f t="shared" si="9"/>
        <v>3</v>
      </c>
      <c r="I610" s="196">
        <v>45173</v>
      </c>
      <c r="J610" s="197">
        <v>45229</v>
      </c>
      <c r="K610" s="197">
        <v>45236</v>
      </c>
      <c r="L610" s="198" t="s">
        <v>474</v>
      </c>
      <c r="M610" s="199" t="s">
        <v>537</v>
      </c>
      <c r="N610" s="200">
        <v>2</v>
      </c>
      <c r="O610" s="201">
        <v>2</v>
      </c>
      <c r="P610" s="201">
        <v>2</v>
      </c>
      <c r="Q610" s="202">
        <v>6</v>
      </c>
      <c r="R610" s="203">
        <v>138150</v>
      </c>
      <c r="S610" s="203">
        <v>43105</v>
      </c>
      <c r="T610" s="203">
        <v>0</v>
      </c>
      <c r="U610" s="204">
        <v>181255</v>
      </c>
      <c r="V610" s="212"/>
    </row>
    <row r="611" spans="1:22" ht="25.5" customHeight="1" x14ac:dyDescent="0.15">
      <c r="A611" s="207" t="s">
        <v>2548</v>
      </c>
      <c r="B611" s="208" t="s">
        <v>2549</v>
      </c>
      <c r="C611" s="209" t="s">
        <v>2529</v>
      </c>
      <c r="D611" s="210" t="s">
        <v>33</v>
      </c>
      <c r="E611" s="211" t="s">
        <v>2550</v>
      </c>
      <c r="F611" s="230" t="s">
        <v>4935</v>
      </c>
      <c r="G611" s="194" t="s">
        <v>2551</v>
      </c>
      <c r="H611" s="195">
        <f t="shared" si="9"/>
        <v>1</v>
      </c>
      <c r="I611" s="196">
        <v>45205</v>
      </c>
      <c r="J611" s="197"/>
      <c r="K611" s="197"/>
      <c r="L611" s="198" t="s">
        <v>531</v>
      </c>
      <c r="M611" s="199" t="s">
        <v>480</v>
      </c>
      <c r="N611" s="200">
        <v>5</v>
      </c>
      <c r="O611" s="201">
        <v>0</v>
      </c>
      <c r="P611" s="201">
        <v>0</v>
      </c>
      <c r="Q611" s="202">
        <v>5</v>
      </c>
      <c r="R611" s="203">
        <v>133450</v>
      </c>
      <c r="S611" s="203">
        <v>97326</v>
      </c>
      <c r="T611" s="203">
        <v>25300</v>
      </c>
      <c r="U611" s="204">
        <v>256076</v>
      </c>
      <c r="V611" s="212"/>
    </row>
    <row r="612" spans="1:22" ht="25.5" customHeight="1" x14ac:dyDescent="0.15">
      <c r="A612" s="207" t="s">
        <v>2552</v>
      </c>
      <c r="B612" s="208" t="s">
        <v>2553</v>
      </c>
      <c r="C612" s="209" t="s">
        <v>2529</v>
      </c>
      <c r="D612" s="210" t="s">
        <v>33</v>
      </c>
      <c r="E612" s="211" t="s">
        <v>2554</v>
      </c>
      <c r="F612" s="230" t="s">
        <v>4936</v>
      </c>
      <c r="G612" s="194" t="s">
        <v>2551</v>
      </c>
      <c r="H612" s="195">
        <f t="shared" si="9"/>
        <v>1</v>
      </c>
      <c r="I612" s="196">
        <v>45254</v>
      </c>
      <c r="J612" s="197"/>
      <c r="K612" s="197"/>
      <c r="L612" s="198" t="s">
        <v>531</v>
      </c>
      <c r="M612" s="199" t="s">
        <v>480</v>
      </c>
      <c r="N612" s="200">
        <v>5</v>
      </c>
      <c r="O612" s="201">
        <v>0</v>
      </c>
      <c r="P612" s="201">
        <v>0</v>
      </c>
      <c r="Q612" s="202">
        <v>5</v>
      </c>
      <c r="R612" s="203">
        <v>133450</v>
      </c>
      <c r="S612" s="203">
        <v>95264</v>
      </c>
      <c r="T612" s="203">
        <v>25240</v>
      </c>
      <c r="U612" s="204">
        <v>253954</v>
      </c>
      <c r="V612" s="212"/>
    </row>
    <row r="613" spans="1:22" ht="25.5" customHeight="1" x14ac:dyDescent="0.15">
      <c r="A613" s="207" t="s">
        <v>2555</v>
      </c>
      <c r="B613" s="208" t="s">
        <v>2556</v>
      </c>
      <c r="C613" s="209" t="s">
        <v>2529</v>
      </c>
      <c r="D613" s="210" t="s">
        <v>33</v>
      </c>
      <c r="E613" s="211" t="s">
        <v>2557</v>
      </c>
      <c r="F613" s="230" t="s">
        <v>4937</v>
      </c>
      <c r="G613" s="194" t="s">
        <v>2551</v>
      </c>
      <c r="H613" s="195">
        <f t="shared" si="9"/>
        <v>1</v>
      </c>
      <c r="I613" s="196">
        <v>45281</v>
      </c>
      <c r="J613" s="197"/>
      <c r="K613" s="197"/>
      <c r="L613" s="198" t="s">
        <v>531</v>
      </c>
      <c r="M613" s="199" t="s">
        <v>480</v>
      </c>
      <c r="N613" s="200">
        <v>5</v>
      </c>
      <c r="O613" s="201">
        <v>0</v>
      </c>
      <c r="P613" s="201">
        <v>0</v>
      </c>
      <c r="Q613" s="202">
        <v>5</v>
      </c>
      <c r="R613" s="203">
        <v>100850</v>
      </c>
      <c r="S613" s="203">
        <v>35446</v>
      </c>
      <c r="T613" s="203">
        <v>13280</v>
      </c>
      <c r="U613" s="204">
        <v>149576</v>
      </c>
      <c r="V613" s="212"/>
    </row>
    <row r="614" spans="1:22" ht="25.5" customHeight="1" x14ac:dyDescent="0.15">
      <c r="A614" s="207" t="s">
        <v>2558</v>
      </c>
      <c r="B614" s="208" t="s">
        <v>2559</v>
      </c>
      <c r="C614" s="209" t="s">
        <v>2529</v>
      </c>
      <c r="D614" s="210" t="s">
        <v>33</v>
      </c>
      <c r="E614" s="211" t="s">
        <v>2560</v>
      </c>
      <c r="F614" s="230" t="s">
        <v>4938</v>
      </c>
      <c r="G614" s="194" t="s">
        <v>2561</v>
      </c>
      <c r="H614" s="195">
        <f t="shared" si="9"/>
        <v>3</v>
      </c>
      <c r="I614" s="196">
        <v>45110</v>
      </c>
      <c r="J614" s="197">
        <v>45198</v>
      </c>
      <c r="K614" s="197">
        <v>45215</v>
      </c>
      <c r="L614" s="198" t="s">
        <v>257</v>
      </c>
      <c r="M614" s="199" t="s">
        <v>922</v>
      </c>
      <c r="N614" s="200">
        <v>0</v>
      </c>
      <c r="O614" s="201">
        <v>0</v>
      </c>
      <c r="P614" s="201">
        <v>0</v>
      </c>
      <c r="Q614" s="202">
        <v>0</v>
      </c>
      <c r="R614" s="203">
        <v>106950</v>
      </c>
      <c r="S614" s="203">
        <v>18300</v>
      </c>
      <c r="T614" s="203">
        <v>0</v>
      </c>
      <c r="U614" s="204">
        <v>125250</v>
      </c>
      <c r="V614" s="212"/>
    </row>
    <row r="615" spans="1:22" ht="25.5" customHeight="1" x14ac:dyDescent="0.15">
      <c r="A615" s="207" t="s">
        <v>2562</v>
      </c>
      <c r="B615" s="208" t="s">
        <v>2563</v>
      </c>
      <c r="C615" s="209" t="s">
        <v>2529</v>
      </c>
      <c r="D615" s="210" t="s">
        <v>33</v>
      </c>
      <c r="E615" s="211" t="s">
        <v>2564</v>
      </c>
      <c r="F615" s="230" t="s">
        <v>4939</v>
      </c>
      <c r="G615" s="194" t="s">
        <v>2561</v>
      </c>
      <c r="H615" s="195">
        <f t="shared" si="9"/>
        <v>2</v>
      </c>
      <c r="I615" s="196">
        <v>45114</v>
      </c>
      <c r="J615" s="197">
        <v>45205</v>
      </c>
      <c r="K615" s="197"/>
      <c r="L615" s="198" t="s">
        <v>257</v>
      </c>
      <c r="M615" s="199" t="s">
        <v>922</v>
      </c>
      <c r="N615" s="200">
        <v>0</v>
      </c>
      <c r="O615" s="201">
        <v>0</v>
      </c>
      <c r="P615" s="201">
        <v>0</v>
      </c>
      <c r="Q615" s="202">
        <v>0</v>
      </c>
      <c r="R615" s="203">
        <v>71300</v>
      </c>
      <c r="S615" s="203">
        <v>7360</v>
      </c>
      <c r="T615" s="203">
        <v>0</v>
      </c>
      <c r="U615" s="204">
        <v>78660</v>
      </c>
      <c r="V615" s="212"/>
    </row>
    <row r="616" spans="1:22" ht="25.5" customHeight="1" x14ac:dyDescent="0.15">
      <c r="A616" s="207" t="s">
        <v>2565</v>
      </c>
      <c r="B616" s="208" t="s">
        <v>2566</v>
      </c>
      <c r="C616" s="209" t="s">
        <v>2529</v>
      </c>
      <c r="D616" s="210" t="s">
        <v>33</v>
      </c>
      <c r="E616" s="211" t="s">
        <v>2567</v>
      </c>
      <c r="F616" s="230" t="s">
        <v>4940</v>
      </c>
      <c r="G616" s="194" t="s">
        <v>2561</v>
      </c>
      <c r="H616" s="195">
        <f t="shared" si="9"/>
        <v>1</v>
      </c>
      <c r="I616" s="196">
        <v>45117</v>
      </c>
      <c r="J616" s="197"/>
      <c r="K616" s="197"/>
      <c r="L616" s="198" t="s">
        <v>257</v>
      </c>
      <c r="M616" s="199" t="s">
        <v>922</v>
      </c>
      <c r="N616" s="200">
        <v>0</v>
      </c>
      <c r="O616" s="201">
        <v>0</v>
      </c>
      <c r="P616" s="201">
        <v>0</v>
      </c>
      <c r="Q616" s="202">
        <v>0</v>
      </c>
      <c r="R616" s="203">
        <v>35650</v>
      </c>
      <c r="S616" s="203">
        <v>6100</v>
      </c>
      <c r="T616" s="203">
        <v>0</v>
      </c>
      <c r="U616" s="204">
        <v>41750</v>
      </c>
      <c r="V616" s="212"/>
    </row>
    <row r="617" spans="1:22" ht="25.5" customHeight="1" x14ac:dyDescent="0.15">
      <c r="A617" s="207" t="s">
        <v>2568</v>
      </c>
      <c r="B617" s="208" t="s">
        <v>2569</v>
      </c>
      <c r="C617" s="209" t="s">
        <v>2529</v>
      </c>
      <c r="D617" s="210" t="s">
        <v>33</v>
      </c>
      <c r="E617" s="211" t="s">
        <v>2570</v>
      </c>
      <c r="F617" s="230" t="s">
        <v>4941</v>
      </c>
      <c r="G617" s="194" t="s">
        <v>2561</v>
      </c>
      <c r="H617" s="195">
        <f t="shared" si="9"/>
        <v>3</v>
      </c>
      <c r="I617" s="196">
        <v>45219</v>
      </c>
      <c r="J617" s="197">
        <v>45240</v>
      </c>
      <c r="K617" s="197">
        <v>45247</v>
      </c>
      <c r="L617" s="198" t="s">
        <v>257</v>
      </c>
      <c r="M617" s="199" t="s">
        <v>932</v>
      </c>
      <c r="N617" s="200">
        <v>1</v>
      </c>
      <c r="O617" s="201">
        <v>1</v>
      </c>
      <c r="P617" s="201">
        <v>1</v>
      </c>
      <c r="Q617" s="202">
        <v>3</v>
      </c>
      <c r="R617" s="203">
        <v>146070</v>
      </c>
      <c r="S617" s="203">
        <v>7680</v>
      </c>
      <c r="T617" s="203">
        <v>0</v>
      </c>
      <c r="U617" s="204">
        <v>153750</v>
      </c>
      <c r="V617" s="212"/>
    </row>
    <row r="618" spans="1:22" ht="25.5" customHeight="1" x14ac:dyDescent="0.15">
      <c r="A618" s="207" t="s">
        <v>2571</v>
      </c>
      <c r="B618" s="208" t="s">
        <v>2572</v>
      </c>
      <c r="C618" s="209" t="s">
        <v>2529</v>
      </c>
      <c r="D618" s="210" t="s">
        <v>33</v>
      </c>
      <c r="E618" s="211" t="s">
        <v>2573</v>
      </c>
      <c r="F618" s="230" t="s">
        <v>4942</v>
      </c>
      <c r="G618" s="194" t="s">
        <v>2561</v>
      </c>
      <c r="H618" s="195">
        <f t="shared" si="9"/>
        <v>3</v>
      </c>
      <c r="I618" s="196">
        <v>45265</v>
      </c>
      <c r="J618" s="197">
        <v>45279</v>
      </c>
      <c r="K618" s="197">
        <v>45310</v>
      </c>
      <c r="L618" s="198" t="s">
        <v>257</v>
      </c>
      <c r="M618" s="199" t="s">
        <v>922</v>
      </c>
      <c r="N618" s="200">
        <v>0</v>
      </c>
      <c r="O618" s="201">
        <v>0</v>
      </c>
      <c r="P618" s="201">
        <v>0</v>
      </c>
      <c r="Q618" s="202">
        <v>0</v>
      </c>
      <c r="R618" s="203">
        <v>106950</v>
      </c>
      <c r="S618" s="203">
        <v>8700</v>
      </c>
      <c r="T618" s="203">
        <v>0</v>
      </c>
      <c r="U618" s="204">
        <v>115650</v>
      </c>
      <c r="V618" s="212"/>
    </row>
    <row r="619" spans="1:22" ht="25.5" customHeight="1" x14ac:dyDescent="0.15">
      <c r="A619" s="207" t="s">
        <v>2574</v>
      </c>
      <c r="B619" s="208" t="s">
        <v>2575</v>
      </c>
      <c r="C619" s="209" t="s">
        <v>2529</v>
      </c>
      <c r="D619" s="210" t="s">
        <v>33</v>
      </c>
      <c r="E619" s="211" t="s">
        <v>2576</v>
      </c>
      <c r="F619" s="230" t="s">
        <v>4943</v>
      </c>
      <c r="G619" s="194" t="s">
        <v>2577</v>
      </c>
      <c r="H619" s="195">
        <f t="shared" si="9"/>
        <v>3</v>
      </c>
      <c r="I619" s="196">
        <v>45106</v>
      </c>
      <c r="J619" s="197">
        <v>45247</v>
      </c>
      <c r="K619" s="197">
        <v>44943</v>
      </c>
      <c r="L619" s="198" t="s">
        <v>1142</v>
      </c>
      <c r="M619" s="199" t="s">
        <v>1143</v>
      </c>
      <c r="N619" s="200">
        <v>0</v>
      </c>
      <c r="O619" s="201">
        <v>0</v>
      </c>
      <c r="P619" s="201">
        <v>0</v>
      </c>
      <c r="Q619" s="202">
        <v>0</v>
      </c>
      <c r="R619" s="203">
        <v>106950</v>
      </c>
      <c r="S619" s="203">
        <v>36060</v>
      </c>
      <c r="T619" s="203">
        <v>40834</v>
      </c>
      <c r="U619" s="204">
        <v>183844</v>
      </c>
      <c r="V619" s="212"/>
    </row>
    <row r="620" spans="1:22" ht="25.5" customHeight="1" x14ac:dyDescent="0.15">
      <c r="A620" s="207" t="s">
        <v>2578</v>
      </c>
      <c r="B620" s="208" t="s">
        <v>2579</v>
      </c>
      <c r="C620" s="209" t="s">
        <v>2529</v>
      </c>
      <c r="D620" s="210" t="s">
        <v>33</v>
      </c>
      <c r="E620" s="211" t="s">
        <v>2580</v>
      </c>
      <c r="F620" s="230" t="s">
        <v>4944</v>
      </c>
      <c r="G620" s="194" t="s">
        <v>2581</v>
      </c>
      <c r="H620" s="195">
        <f t="shared" si="9"/>
        <v>2</v>
      </c>
      <c r="I620" s="196">
        <v>45099</v>
      </c>
      <c r="J620" s="197">
        <v>45108</v>
      </c>
      <c r="K620" s="197"/>
      <c r="L620" s="198" t="s">
        <v>474</v>
      </c>
      <c r="M620" s="199" t="s">
        <v>537</v>
      </c>
      <c r="N620" s="200">
        <v>2</v>
      </c>
      <c r="O620" s="201">
        <v>2</v>
      </c>
      <c r="P620" s="201">
        <v>0</v>
      </c>
      <c r="Q620" s="202">
        <v>4</v>
      </c>
      <c r="R620" s="203">
        <v>133700</v>
      </c>
      <c r="S620" s="203">
        <v>666</v>
      </c>
      <c r="T620" s="203">
        <v>0</v>
      </c>
      <c r="U620" s="204">
        <v>134366</v>
      </c>
      <c r="V620" s="212"/>
    </row>
    <row r="621" spans="1:22" ht="25.5" customHeight="1" x14ac:dyDescent="0.15">
      <c r="A621" s="207" t="s">
        <v>2582</v>
      </c>
      <c r="B621" s="208" t="s">
        <v>2583</v>
      </c>
      <c r="C621" s="209" t="s">
        <v>2529</v>
      </c>
      <c r="D621" s="210" t="s">
        <v>33</v>
      </c>
      <c r="E621" s="211" t="s">
        <v>2584</v>
      </c>
      <c r="F621" s="230" t="s">
        <v>4945</v>
      </c>
      <c r="G621" s="194" t="s">
        <v>2585</v>
      </c>
      <c r="H621" s="195">
        <f t="shared" si="9"/>
        <v>3</v>
      </c>
      <c r="I621" s="196">
        <v>45182</v>
      </c>
      <c r="J621" s="197">
        <v>45189</v>
      </c>
      <c r="K621" s="197">
        <v>45199</v>
      </c>
      <c r="L621" s="198" t="s">
        <v>474</v>
      </c>
      <c r="M621" s="199" t="s">
        <v>480</v>
      </c>
      <c r="N621" s="200">
        <v>2</v>
      </c>
      <c r="O621" s="201">
        <v>2</v>
      </c>
      <c r="P621" s="201">
        <v>2</v>
      </c>
      <c r="Q621" s="202">
        <v>6</v>
      </c>
      <c r="R621" s="203">
        <v>169350</v>
      </c>
      <c r="S621" s="203">
        <v>8806</v>
      </c>
      <c r="T621" s="203">
        <v>0</v>
      </c>
      <c r="U621" s="204">
        <v>178156</v>
      </c>
      <c r="V621" s="212"/>
    </row>
    <row r="622" spans="1:22" ht="25.5" customHeight="1" x14ac:dyDescent="0.15">
      <c r="A622" s="207" t="s">
        <v>2586</v>
      </c>
      <c r="B622" s="208" t="s">
        <v>2587</v>
      </c>
      <c r="C622" s="209" t="s">
        <v>2588</v>
      </c>
      <c r="D622" s="210" t="s">
        <v>34</v>
      </c>
      <c r="E622" s="211" t="s">
        <v>2589</v>
      </c>
      <c r="F622" s="230" t="s">
        <v>4946</v>
      </c>
      <c r="G622" s="194" t="s">
        <v>2590</v>
      </c>
      <c r="H622" s="195">
        <f t="shared" si="9"/>
        <v>2</v>
      </c>
      <c r="I622" s="196">
        <v>45260</v>
      </c>
      <c r="J622" s="197">
        <v>45261</v>
      </c>
      <c r="K622" s="197"/>
      <c r="L622" s="198" t="s">
        <v>257</v>
      </c>
      <c r="M622" s="199" t="s">
        <v>521</v>
      </c>
      <c r="N622" s="200">
        <v>4</v>
      </c>
      <c r="O622" s="201">
        <v>4</v>
      </c>
      <c r="P622" s="201">
        <v>0</v>
      </c>
      <c r="Q622" s="202">
        <v>8</v>
      </c>
      <c r="R622" s="203">
        <v>234200</v>
      </c>
      <c r="S622" s="203">
        <v>301203</v>
      </c>
      <c r="T622" s="203">
        <v>50000</v>
      </c>
      <c r="U622" s="204">
        <v>585403</v>
      </c>
      <c r="V622" s="212"/>
    </row>
    <row r="623" spans="1:22" ht="25.5" customHeight="1" x14ac:dyDescent="0.15">
      <c r="A623" s="207" t="s">
        <v>2591</v>
      </c>
      <c r="B623" s="208" t="s">
        <v>2592</v>
      </c>
      <c r="C623" s="209" t="s">
        <v>2588</v>
      </c>
      <c r="D623" s="210" t="s">
        <v>34</v>
      </c>
      <c r="E623" s="211" t="s">
        <v>2593</v>
      </c>
      <c r="F623" s="230" t="s">
        <v>4947</v>
      </c>
      <c r="G623" s="194" t="s">
        <v>1428</v>
      </c>
      <c r="H623" s="195">
        <f t="shared" si="9"/>
        <v>1</v>
      </c>
      <c r="I623" s="196">
        <v>45180</v>
      </c>
      <c r="J623" s="197"/>
      <c r="K623" s="197"/>
      <c r="L623" s="198" t="s">
        <v>257</v>
      </c>
      <c r="M623" s="199" t="s">
        <v>431</v>
      </c>
      <c r="N623" s="200">
        <v>5</v>
      </c>
      <c r="O623" s="201">
        <v>0</v>
      </c>
      <c r="P623" s="201">
        <v>0</v>
      </c>
      <c r="Q623" s="202">
        <v>5</v>
      </c>
      <c r="R623" s="203">
        <v>89950</v>
      </c>
      <c r="S623" s="203">
        <v>201108</v>
      </c>
      <c r="T623" s="203">
        <v>33000</v>
      </c>
      <c r="U623" s="204">
        <v>324058</v>
      </c>
      <c r="V623" s="212"/>
    </row>
    <row r="624" spans="1:22" ht="25.5" customHeight="1" x14ac:dyDescent="0.15">
      <c r="A624" s="207" t="s">
        <v>2594</v>
      </c>
      <c r="B624" s="208" t="s">
        <v>2595</v>
      </c>
      <c r="C624" s="209" t="s">
        <v>2588</v>
      </c>
      <c r="D624" s="210" t="s">
        <v>34</v>
      </c>
      <c r="E624" s="211" t="s">
        <v>2596</v>
      </c>
      <c r="F624" s="230" t="s">
        <v>4948</v>
      </c>
      <c r="G624" s="194" t="s">
        <v>2597</v>
      </c>
      <c r="H624" s="195">
        <f t="shared" si="9"/>
        <v>1</v>
      </c>
      <c r="I624" s="196">
        <v>45202</v>
      </c>
      <c r="J624" s="197"/>
      <c r="K624" s="197"/>
      <c r="L624" s="198" t="s">
        <v>462</v>
      </c>
      <c r="M624" s="199" t="s">
        <v>717</v>
      </c>
      <c r="N624" s="200">
        <v>5</v>
      </c>
      <c r="O624" s="201">
        <v>0</v>
      </c>
      <c r="P624" s="201">
        <v>0</v>
      </c>
      <c r="Q624" s="202">
        <v>5</v>
      </c>
      <c r="R624" s="203">
        <v>133450</v>
      </c>
      <c r="S624" s="203">
        <v>14360</v>
      </c>
      <c r="T624" s="203">
        <v>21000</v>
      </c>
      <c r="U624" s="204">
        <v>168810</v>
      </c>
      <c r="V624" s="212"/>
    </row>
    <row r="625" spans="1:22" ht="25.5" customHeight="1" x14ac:dyDescent="0.15">
      <c r="A625" s="207" t="s">
        <v>2598</v>
      </c>
      <c r="B625" s="208" t="s">
        <v>2599</v>
      </c>
      <c r="C625" s="209" t="s">
        <v>2588</v>
      </c>
      <c r="D625" s="210" t="s">
        <v>34</v>
      </c>
      <c r="E625" s="211" t="s">
        <v>2600</v>
      </c>
      <c r="F625" s="230" t="s">
        <v>4949</v>
      </c>
      <c r="G625" s="194" t="s">
        <v>2597</v>
      </c>
      <c r="H625" s="195">
        <f t="shared" si="9"/>
        <v>1</v>
      </c>
      <c r="I625" s="196">
        <v>45217</v>
      </c>
      <c r="J625" s="197"/>
      <c r="K625" s="197"/>
      <c r="L625" s="198" t="s">
        <v>462</v>
      </c>
      <c r="M625" s="199" t="s">
        <v>717</v>
      </c>
      <c r="N625" s="200">
        <v>5</v>
      </c>
      <c r="O625" s="201">
        <v>0</v>
      </c>
      <c r="P625" s="201">
        <v>0</v>
      </c>
      <c r="Q625" s="202">
        <v>5</v>
      </c>
      <c r="R625" s="203">
        <v>133450</v>
      </c>
      <c r="S625" s="203">
        <v>44500</v>
      </c>
      <c r="T625" s="203">
        <v>21000</v>
      </c>
      <c r="U625" s="204">
        <v>198950</v>
      </c>
      <c r="V625" s="212"/>
    </row>
    <row r="626" spans="1:22" ht="25.5" customHeight="1" x14ac:dyDescent="0.15">
      <c r="A626" s="207" t="s">
        <v>2601</v>
      </c>
      <c r="B626" s="208" t="s">
        <v>2602</v>
      </c>
      <c r="C626" s="209" t="s">
        <v>2588</v>
      </c>
      <c r="D626" s="210" t="s">
        <v>34</v>
      </c>
      <c r="E626" s="211" t="s">
        <v>2603</v>
      </c>
      <c r="F626" s="230" t="s">
        <v>4950</v>
      </c>
      <c r="G626" s="194" t="s">
        <v>2597</v>
      </c>
      <c r="H626" s="195">
        <f t="shared" si="9"/>
        <v>1</v>
      </c>
      <c r="I626" s="196">
        <v>45224</v>
      </c>
      <c r="J626" s="197"/>
      <c r="K626" s="197"/>
      <c r="L626" s="198" t="s">
        <v>462</v>
      </c>
      <c r="M626" s="199" t="s">
        <v>717</v>
      </c>
      <c r="N626" s="200">
        <v>5</v>
      </c>
      <c r="O626" s="201">
        <v>0</v>
      </c>
      <c r="P626" s="201">
        <v>0</v>
      </c>
      <c r="Q626" s="202">
        <v>5</v>
      </c>
      <c r="R626" s="203">
        <v>133450</v>
      </c>
      <c r="S626" s="203">
        <v>11600</v>
      </c>
      <c r="T626" s="203">
        <v>21000</v>
      </c>
      <c r="U626" s="204">
        <v>166050</v>
      </c>
      <c r="V626" s="212"/>
    </row>
    <row r="627" spans="1:22" ht="25.5" customHeight="1" x14ac:dyDescent="0.15">
      <c r="A627" s="207" t="s">
        <v>2604</v>
      </c>
      <c r="B627" s="208" t="s">
        <v>2605</v>
      </c>
      <c r="C627" s="209" t="s">
        <v>2588</v>
      </c>
      <c r="D627" s="210" t="s">
        <v>34</v>
      </c>
      <c r="E627" s="211" t="s">
        <v>2606</v>
      </c>
      <c r="F627" s="230" t="s">
        <v>4951</v>
      </c>
      <c r="G627" s="194" t="s">
        <v>2607</v>
      </c>
      <c r="H627" s="195">
        <f t="shared" si="9"/>
        <v>3</v>
      </c>
      <c r="I627" s="196">
        <v>45078</v>
      </c>
      <c r="J627" s="197">
        <v>45079</v>
      </c>
      <c r="K627" s="197">
        <v>45182</v>
      </c>
      <c r="L627" s="198" t="s">
        <v>462</v>
      </c>
      <c r="M627" s="199" t="s">
        <v>717</v>
      </c>
      <c r="N627" s="200">
        <v>5</v>
      </c>
      <c r="O627" s="201">
        <v>5</v>
      </c>
      <c r="P627" s="201">
        <v>5</v>
      </c>
      <c r="Q627" s="202">
        <v>15</v>
      </c>
      <c r="R627" s="203">
        <v>302550</v>
      </c>
      <c r="S627" s="203">
        <v>128190</v>
      </c>
      <c r="T627" s="203">
        <v>50000</v>
      </c>
      <c r="U627" s="204">
        <v>480740</v>
      </c>
      <c r="V627" s="212"/>
    </row>
    <row r="628" spans="1:22" ht="25.5" customHeight="1" x14ac:dyDescent="0.15">
      <c r="A628" s="207" t="s">
        <v>2608</v>
      </c>
      <c r="B628" s="208" t="s">
        <v>2609</v>
      </c>
      <c r="C628" s="209" t="s">
        <v>2588</v>
      </c>
      <c r="D628" s="210" t="s">
        <v>34</v>
      </c>
      <c r="E628" s="211" t="s">
        <v>2610</v>
      </c>
      <c r="F628" s="230" t="s">
        <v>4952</v>
      </c>
      <c r="G628" s="194" t="s">
        <v>2607</v>
      </c>
      <c r="H628" s="195">
        <f t="shared" si="9"/>
        <v>2</v>
      </c>
      <c r="I628" s="196">
        <v>45183</v>
      </c>
      <c r="J628" s="197">
        <v>45184</v>
      </c>
      <c r="K628" s="197"/>
      <c r="L628" s="198" t="s">
        <v>462</v>
      </c>
      <c r="M628" s="199" t="s">
        <v>717</v>
      </c>
      <c r="N628" s="200">
        <v>5</v>
      </c>
      <c r="O628" s="201">
        <v>5</v>
      </c>
      <c r="P628" s="201">
        <v>0</v>
      </c>
      <c r="Q628" s="202">
        <v>10</v>
      </c>
      <c r="R628" s="203">
        <v>201700</v>
      </c>
      <c r="S628" s="203">
        <v>83200</v>
      </c>
      <c r="T628" s="203">
        <v>50000</v>
      </c>
      <c r="U628" s="204">
        <v>334900</v>
      </c>
      <c r="V628" s="212"/>
    </row>
    <row r="629" spans="1:22" ht="25.5" customHeight="1" x14ac:dyDescent="0.15">
      <c r="A629" s="207" t="s">
        <v>2611</v>
      </c>
      <c r="B629" s="208" t="s">
        <v>2612</v>
      </c>
      <c r="C629" s="209" t="s">
        <v>2588</v>
      </c>
      <c r="D629" s="210" t="s">
        <v>34</v>
      </c>
      <c r="E629" s="211" t="s">
        <v>2613</v>
      </c>
      <c r="F629" s="230" t="s">
        <v>4953</v>
      </c>
      <c r="G629" s="194" t="s">
        <v>2614</v>
      </c>
      <c r="H629" s="195">
        <f t="shared" si="9"/>
        <v>1</v>
      </c>
      <c r="I629" s="196">
        <v>45258</v>
      </c>
      <c r="J629" s="197"/>
      <c r="K629" s="197"/>
      <c r="L629" s="198" t="s">
        <v>462</v>
      </c>
      <c r="M629" s="199" t="s">
        <v>1231</v>
      </c>
      <c r="N629" s="200">
        <v>5</v>
      </c>
      <c r="O629" s="201">
        <v>0</v>
      </c>
      <c r="P629" s="201">
        <v>0</v>
      </c>
      <c r="Q629" s="202">
        <v>5</v>
      </c>
      <c r="R629" s="203">
        <v>90290</v>
      </c>
      <c r="S629" s="203">
        <v>28554</v>
      </c>
      <c r="T629" s="203">
        <v>0</v>
      </c>
      <c r="U629" s="204">
        <v>118844</v>
      </c>
      <c r="V629" s="212"/>
    </row>
    <row r="630" spans="1:22" ht="25.5" customHeight="1" x14ac:dyDescent="0.15">
      <c r="A630" s="207" t="s">
        <v>2615</v>
      </c>
      <c r="B630" s="208" t="s">
        <v>2616</v>
      </c>
      <c r="C630" s="209" t="s">
        <v>2588</v>
      </c>
      <c r="D630" s="210" t="s">
        <v>34</v>
      </c>
      <c r="E630" s="211" t="s">
        <v>2617</v>
      </c>
      <c r="F630" s="230" t="s">
        <v>4954</v>
      </c>
      <c r="G630" s="194" t="s">
        <v>2618</v>
      </c>
      <c r="H630" s="195">
        <f t="shared" si="9"/>
        <v>1</v>
      </c>
      <c r="I630" s="196">
        <v>45259</v>
      </c>
      <c r="J630" s="197"/>
      <c r="K630" s="197"/>
      <c r="L630" s="198" t="s">
        <v>462</v>
      </c>
      <c r="M630" s="199" t="s">
        <v>463</v>
      </c>
      <c r="N630" s="200">
        <v>5</v>
      </c>
      <c r="O630" s="201">
        <v>0</v>
      </c>
      <c r="P630" s="201">
        <v>0</v>
      </c>
      <c r="Q630" s="202">
        <v>5</v>
      </c>
      <c r="R630" s="203">
        <v>117610</v>
      </c>
      <c r="S630" s="203">
        <v>13914</v>
      </c>
      <c r="T630" s="203">
        <v>0</v>
      </c>
      <c r="U630" s="204">
        <v>131524</v>
      </c>
      <c r="V630" s="212"/>
    </row>
    <row r="631" spans="1:22" ht="25.5" customHeight="1" x14ac:dyDescent="0.15">
      <c r="A631" s="207" t="s">
        <v>2619</v>
      </c>
      <c r="B631" s="208" t="s">
        <v>2620</v>
      </c>
      <c r="C631" s="209" t="s">
        <v>2588</v>
      </c>
      <c r="D631" s="210" t="s">
        <v>34</v>
      </c>
      <c r="E631" s="211" t="s">
        <v>2621</v>
      </c>
      <c r="F631" s="230" t="s">
        <v>4955</v>
      </c>
      <c r="G631" s="194" t="s">
        <v>2618</v>
      </c>
      <c r="H631" s="195">
        <f t="shared" si="9"/>
        <v>1</v>
      </c>
      <c r="I631" s="196">
        <v>45260</v>
      </c>
      <c r="J631" s="197"/>
      <c r="K631" s="197"/>
      <c r="L631" s="198" t="s">
        <v>462</v>
      </c>
      <c r="M631" s="199" t="s">
        <v>1231</v>
      </c>
      <c r="N631" s="200">
        <v>5</v>
      </c>
      <c r="O631" s="201">
        <v>0</v>
      </c>
      <c r="P631" s="201">
        <v>0</v>
      </c>
      <c r="Q631" s="202">
        <v>5</v>
      </c>
      <c r="R631" s="203">
        <v>72450</v>
      </c>
      <c r="S631" s="203">
        <v>17797</v>
      </c>
      <c r="T631" s="203">
        <v>0</v>
      </c>
      <c r="U631" s="204">
        <v>90247</v>
      </c>
      <c r="V631" s="212"/>
    </row>
    <row r="632" spans="1:22" ht="25.5" customHeight="1" x14ac:dyDescent="0.15">
      <c r="A632" s="207" t="s">
        <v>2622</v>
      </c>
      <c r="B632" s="208" t="s">
        <v>2623</v>
      </c>
      <c r="C632" s="209" t="s">
        <v>2588</v>
      </c>
      <c r="D632" s="210" t="s">
        <v>34</v>
      </c>
      <c r="E632" s="211" t="s">
        <v>2624</v>
      </c>
      <c r="F632" s="230" t="s">
        <v>4956</v>
      </c>
      <c r="G632" s="194" t="s">
        <v>2355</v>
      </c>
      <c r="H632" s="195">
        <f t="shared" si="9"/>
        <v>3</v>
      </c>
      <c r="I632" s="196">
        <v>45078</v>
      </c>
      <c r="J632" s="197">
        <v>45203</v>
      </c>
      <c r="K632" s="197">
        <v>45280</v>
      </c>
      <c r="L632" s="198" t="s">
        <v>257</v>
      </c>
      <c r="M632" s="199" t="s">
        <v>521</v>
      </c>
      <c r="N632" s="200">
        <v>5</v>
      </c>
      <c r="O632" s="201">
        <v>5</v>
      </c>
      <c r="P632" s="201">
        <v>5</v>
      </c>
      <c r="Q632" s="202">
        <v>15</v>
      </c>
      <c r="R632" s="203">
        <v>400350</v>
      </c>
      <c r="S632" s="203">
        <v>500000</v>
      </c>
      <c r="T632" s="203">
        <v>0</v>
      </c>
      <c r="U632" s="204">
        <v>900350</v>
      </c>
      <c r="V632" s="212"/>
    </row>
    <row r="633" spans="1:22" ht="25.5" customHeight="1" x14ac:dyDescent="0.15">
      <c r="A633" s="207" t="s">
        <v>2625</v>
      </c>
      <c r="B633" s="208" t="s">
        <v>2626</v>
      </c>
      <c r="C633" s="209" t="s">
        <v>2588</v>
      </c>
      <c r="D633" s="210" t="s">
        <v>34</v>
      </c>
      <c r="E633" s="211" t="s">
        <v>2627</v>
      </c>
      <c r="F633" s="230" t="s">
        <v>4957</v>
      </c>
      <c r="G633" s="194" t="s">
        <v>2355</v>
      </c>
      <c r="H633" s="195">
        <f t="shared" si="9"/>
        <v>3</v>
      </c>
      <c r="I633" s="196">
        <v>45103</v>
      </c>
      <c r="J633" s="197">
        <v>45180</v>
      </c>
      <c r="K633" s="197">
        <v>45236</v>
      </c>
      <c r="L633" s="198" t="s">
        <v>257</v>
      </c>
      <c r="M633" s="199" t="s">
        <v>521</v>
      </c>
      <c r="N633" s="200">
        <v>5</v>
      </c>
      <c r="O633" s="201">
        <v>5</v>
      </c>
      <c r="P633" s="201">
        <v>5</v>
      </c>
      <c r="Q633" s="202">
        <v>15</v>
      </c>
      <c r="R633" s="203">
        <v>400350</v>
      </c>
      <c r="S633" s="203">
        <v>500000</v>
      </c>
      <c r="T633" s="203">
        <v>0</v>
      </c>
      <c r="U633" s="204">
        <v>900350</v>
      </c>
      <c r="V633" s="212"/>
    </row>
    <row r="634" spans="1:22" ht="25.5" customHeight="1" x14ac:dyDescent="0.15">
      <c r="A634" s="207" t="s">
        <v>2628</v>
      </c>
      <c r="B634" s="208" t="s">
        <v>2629</v>
      </c>
      <c r="C634" s="209" t="s">
        <v>2630</v>
      </c>
      <c r="D634" s="210" t="s">
        <v>35</v>
      </c>
      <c r="E634" s="211" t="s">
        <v>2631</v>
      </c>
      <c r="F634" s="230" t="s">
        <v>4958</v>
      </c>
      <c r="G634" s="194" t="s">
        <v>2632</v>
      </c>
      <c r="H634" s="195">
        <f t="shared" si="9"/>
        <v>3</v>
      </c>
      <c r="I634" s="196">
        <v>45182</v>
      </c>
      <c r="J634" s="197">
        <v>45210</v>
      </c>
      <c r="K634" s="197">
        <v>45245</v>
      </c>
      <c r="L634" s="198" t="s">
        <v>257</v>
      </c>
      <c r="M634" s="199" t="s">
        <v>564</v>
      </c>
      <c r="N634" s="200">
        <v>0</v>
      </c>
      <c r="O634" s="201">
        <v>0</v>
      </c>
      <c r="P634" s="201">
        <v>3</v>
      </c>
      <c r="Q634" s="202">
        <v>3</v>
      </c>
      <c r="R634" s="203">
        <v>142110</v>
      </c>
      <c r="S634" s="203">
        <v>24835</v>
      </c>
      <c r="T634" s="203">
        <v>49800</v>
      </c>
      <c r="U634" s="204">
        <v>216745</v>
      </c>
      <c r="V634" s="212"/>
    </row>
    <row r="635" spans="1:22" ht="25.5" customHeight="1" x14ac:dyDescent="0.15">
      <c r="A635" s="207" t="s">
        <v>2633</v>
      </c>
      <c r="B635" s="208" t="s">
        <v>2634</v>
      </c>
      <c r="C635" s="209" t="s">
        <v>2630</v>
      </c>
      <c r="D635" s="210" t="s">
        <v>35</v>
      </c>
      <c r="E635" s="211" t="s">
        <v>2635</v>
      </c>
      <c r="F635" s="230" t="s">
        <v>4959</v>
      </c>
      <c r="G635" s="194" t="s">
        <v>2636</v>
      </c>
      <c r="H635" s="195">
        <f t="shared" si="9"/>
        <v>3</v>
      </c>
      <c r="I635" s="196">
        <v>45215</v>
      </c>
      <c r="J635" s="197">
        <v>45216</v>
      </c>
      <c r="K635" s="197">
        <v>45222</v>
      </c>
      <c r="L635" s="198" t="s">
        <v>257</v>
      </c>
      <c r="M635" s="199" t="s">
        <v>922</v>
      </c>
      <c r="N635" s="200">
        <v>0</v>
      </c>
      <c r="O635" s="201">
        <v>0</v>
      </c>
      <c r="P635" s="201">
        <v>1</v>
      </c>
      <c r="Q635" s="202">
        <v>1</v>
      </c>
      <c r="R635" s="203">
        <v>113470</v>
      </c>
      <c r="S635" s="203">
        <v>0</v>
      </c>
      <c r="T635" s="203">
        <v>0</v>
      </c>
      <c r="U635" s="204">
        <v>113470</v>
      </c>
      <c r="V635" s="212"/>
    </row>
    <row r="636" spans="1:22" ht="25.5" customHeight="1" x14ac:dyDescent="0.15">
      <c r="A636" s="207" t="s">
        <v>2637</v>
      </c>
      <c r="B636" s="208" t="s">
        <v>2638</v>
      </c>
      <c r="C636" s="209" t="s">
        <v>2630</v>
      </c>
      <c r="D636" s="210" t="s">
        <v>35</v>
      </c>
      <c r="E636" s="211" t="s">
        <v>2639</v>
      </c>
      <c r="F636" s="230" t="s">
        <v>4960</v>
      </c>
      <c r="G636" s="194" t="s">
        <v>2636</v>
      </c>
      <c r="H636" s="195">
        <f t="shared" si="9"/>
        <v>3</v>
      </c>
      <c r="I636" s="196">
        <v>45215</v>
      </c>
      <c r="J636" s="197">
        <v>45222</v>
      </c>
      <c r="K636" s="197">
        <v>45230</v>
      </c>
      <c r="L636" s="198" t="s">
        <v>257</v>
      </c>
      <c r="M636" s="199" t="s">
        <v>922</v>
      </c>
      <c r="N636" s="200">
        <v>0</v>
      </c>
      <c r="O636" s="201">
        <v>0</v>
      </c>
      <c r="P636" s="201">
        <v>1</v>
      </c>
      <c r="Q636" s="202">
        <v>1</v>
      </c>
      <c r="R636" s="203">
        <v>118670</v>
      </c>
      <c r="S636" s="203">
        <v>3774</v>
      </c>
      <c r="T636" s="203">
        <v>0</v>
      </c>
      <c r="U636" s="204">
        <v>122444</v>
      </c>
      <c r="V636" s="212" t="s">
        <v>573</v>
      </c>
    </row>
    <row r="637" spans="1:22" ht="25.5" customHeight="1" x14ac:dyDescent="0.15">
      <c r="A637" s="207" t="s">
        <v>2640</v>
      </c>
      <c r="B637" s="208" t="s">
        <v>2641</v>
      </c>
      <c r="C637" s="209" t="s">
        <v>2630</v>
      </c>
      <c r="D637" s="210" t="s">
        <v>35</v>
      </c>
      <c r="E637" s="211" t="s">
        <v>2642</v>
      </c>
      <c r="F637" s="230" t="s">
        <v>4961</v>
      </c>
      <c r="G637" s="194" t="s">
        <v>2636</v>
      </c>
      <c r="H637" s="195">
        <f t="shared" si="9"/>
        <v>3</v>
      </c>
      <c r="I637" s="196">
        <v>45223</v>
      </c>
      <c r="J637" s="197">
        <v>45225</v>
      </c>
      <c r="K637" s="197">
        <v>45232</v>
      </c>
      <c r="L637" s="198" t="s">
        <v>257</v>
      </c>
      <c r="M637" s="199" t="s">
        <v>922</v>
      </c>
      <c r="N637" s="200">
        <v>0</v>
      </c>
      <c r="O637" s="201">
        <v>0</v>
      </c>
      <c r="P637" s="201">
        <v>0</v>
      </c>
      <c r="Q637" s="202">
        <v>0</v>
      </c>
      <c r="R637" s="203">
        <v>106950</v>
      </c>
      <c r="S637" s="203">
        <v>1850</v>
      </c>
      <c r="T637" s="203">
        <v>0</v>
      </c>
      <c r="U637" s="204">
        <v>108800</v>
      </c>
      <c r="V637" s="212"/>
    </row>
    <row r="638" spans="1:22" ht="25.5" customHeight="1" x14ac:dyDescent="0.15">
      <c r="A638" s="207" t="s">
        <v>2643</v>
      </c>
      <c r="B638" s="208" t="s">
        <v>2644</v>
      </c>
      <c r="C638" s="209" t="s">
        <v>2630</v>
      </c>
      <c r="D638" s="210" t="s">
        <v>35</v>
      </c>
      <c r="E638" s="211" t="s">
        <v>2645</v>
      </c>
      <c r="F638" s="230" t="s">
        <v>4962</v>
      </c>
      <c r="G638" s="194" t="s">
        <v>2636</v>
      </c>
      <c r="H638" s="195">
        <f t="shared" si="9"/>
        <v>3</v>
      </c>
      <c r="I638" s="196">
        <v>45223</v>
      </c>
      <c r="J638" s="197">
        <v>45230</v>
      </c>
      <c r="K638" s="197">
        <v>45237</v>
      </c>
      <c r="L638" s="198" t="s">
        <v>257</v>
      </c>
      <c r="M638" s="199" t="s">
        <v>922</v>
      </c>
      <c r="N638" s="200">
        <v>0</v>
      </c>
      <c r="O638" s="201">
        <v>0</v>
      </c>
      <c r="P638" s="201">
        <v>1</v>
      </c>
      <c r="Q638" s="202">
        <v>1</v>
      </c>
      <c r="R638" s="203">
        <v>113470</v>
      </c>
      <c r="S638" s="203">
        <v>3034</v>
      </c>
      <c r="T638" s="203">
        <v>0</v>
      </c>
      <c r="U638" s="204">
        <v>116504</v>
      </c>
      <c r="V638" s="212" t="s">
        <v>573</v>
      </c>
    </row>
    <row r="639" spans="1:22" ht="25.5" customHeight="1" x14ac:dyDescent="0.15">
      <c r="A639" s="207" t="s">
        <v>2646</v>
      </c>
      <c r="B639" s="208" t="s">
        <v>2647</v>
      </c>
      <c r="C639" s="209" t="s">
        <v>2630</v>
      </c>
      <c r="D639" s="210" t="s">
        <v>35</v>
      </c>
      <c r="E639" s="211" t="s">
        <v>2648</v>
      </c>
      <c r="F639" s="230" t="s">
        <v>4963</v>
      </c>
      <c r="G639" s="194" t="s">
        <v>2649</v>
      </c>
      <c r="H639" s="195">
        <f t="shared" si="9"/>
        <v>3</v>
      </c>
      <c r="I639" s="196">
        <v>45229</v>
      </c>
      <c r="J639" s="197">
        <v>45239</v>
      </c>
      <c r="K639" s="197">
        <v>45243</v>
      </c>
      <c r="L639" s="198" t="s">
        <v>257</v>
      </c>
      <c r="M639" s="199" t="s">
        <v>932</v>
      </c>
      <c r="N639" s="200">
        <v>0</v>
      </c>
      <c r="O639" s="201">
        <v>0</v>
      </c>
      <c r="P639" s="201">
        <v>1</v>
      </c>
      <c r="Q639" s="202">
        <v>1</v>
      </c>
      <c r="R639" s="203">
        <v>118670</v>
      </c>
      <c r="S639" s="203">
        <v>3441</v>
      </c>
      <c r="T639" s="203">
        <v>0</v>
      </c>
      <c r="U639" s="204">
        <v>122111</v>
      </c>
      <c r="V639" s="212"/>
    </row>
    <row r="640" spans="1:22" ht="25.5" customHeight="1" x14ac:dyDescent="0.15">
      <c r="A640" s="207" t="s">
        <v>2650</v>
      </c>
      <c r="B640" s="208" t="s">
        <v>2651</v>
      </c>
      <c r="C640" s="209" t="s">
        <v>2630</v>
      </c>
      <c r="D640" s="210" t="s">
        <v>35</v>
      </c>
      <c r="E640" s="211" t="s">
        <v>2652</v>
      </c>
      <c r="F640" s="230" t="s">
        <v>4964</v>
      </c>
      <c r="G640" s="194" t="s">
        <v>2653</v>
      </c>
      <c r="H640" s="195">
        <f t="shared" si="9"/>
        <v>3</v>
      </c>
      <c r="I640" s="196">
        <v>45243</v>
      </c>
      <c r="J640" s="197">
        <v>45244</v>
      </c>
      <c r="K640" s="197">
        <v>45246</v>
      </c>
      <c r="L640" s="198" t="s">
        <v>462</v>
      </c>
      <c r="M640" s="199" t="s">
        <v>941</v>
      </c>
      <c r="N640" s="200">
        <v>0</v>
      </c>
      <c r="O640" s="201">
        <v>0</v>
      </c>
      <c r="P640" s="201">
        <v>0</v>
      </c>
      <c r="Q640" s="202">
        <v>0</v>
      </c>
      <c r="R640" s="203">
        <v>106950</v>
      </c>
      <c r="S640" s="203">
        <v>7740</v>
      </c>
      <c r="T640" s="203">
        <v>0</v>
      </c>
      <c r="U640" s="204">
        <v>114690</v>
      </c>
      <c r="V640" s="212"/>
    </row>
    <row r="641" spans="1:22" ht="25.5" customHeight="1" x14ac:dyDescent="0.15">
      <c r="A641" s="207" t="s">
        <v>2654</v>
      </c>
      <c r="B641" s="208" t="s">
        <v>2655</v>
      </c>
      <c r="C641" s="209" t="s">
        <v>2656</v>
      </c>
      <c r="D641" s="210" t="s">
        <v>36</v>
      </c>
      <c r="E641" s="211" t="s">
        <v>2657</v>
      </c>
      <c r="F641" s="230" t="s">
        <v>4965</v>
      </c>
      <c r="G641" s="194" t="s">
        <v>2658</v>
      </c>
      <c r="H641" s="195">
        <f t="shared" si="9"/>
        <v>3</v>
      </c>
      <c r="I641" s="196">
        <v>45303</v>
      </c>
      <c r="J641" s="197">
        <v>45306</v>
      </c>
      <c r="K641" s="197">
        <v>45307</v>
      </c>
      <c r="L641" s="198" t="s">
        <v>462</v>
      </c>
      <c r="M641" s="199" t="s">
        <v>463</v>
      </c>
      <c r="N641" s="200">
        <v>0</v>
      </c>
      <c r="O641" s="201">
        <v>0</v>
      </c>
      <c r="P641" s="201">
        <v>0</v>
      </c>
      <c r="Q641" s="202">
        <v>0</v>
      </c>
      <c r="R641" s="203">
        <v>106950</v>
      </c>
      <c r="S641" s="203">
        <v>7440</v>
      </c>
      <c r="T641" s="203">
        <v>0</v>
      </c>
      <c r="U641" s="204">
        <v>114390</v>
      </c>
      <c r="V641" s="212"/>
    </row>
    <row r="642" spans="1:22" ht="25.5" customHeight="1" x14ac:dyDescent="0.15">
      <c r="A642" s="207" t="s">
        <v>2659</v>
      </c>
      <c r="B642" s="208" t="s">
        <v>2660</v>
      </c>
      <c r="C642" s="209" t="s">
        <v>2656</v>
      </c>
      <c r="D642" s="210" t="s">
        <v>36</v>
      </c>
      <c r="E642" s="211" t="s">
        <v>2661</v>
      </c>
      <c r="F642" s="230" t="s">
        <v>4966</v>
      </c>
      <c r="G642" s="194" t="s">
        <v>2662</v>
      </c>
      <c r="H642" s="195">
        <f t="shared" si="9"/>
        <v>2</v>
      </c>
      <c r="I642" s="196">
        <v>45246</v>
      </c>
      <c r="J642" s="197">
        <v>45247</v>
      </c>
      <c r="K642" s="197"/>
      <c r="L642" s="198" t="s">
        <v>1142</v>
      </c>
      <c r="M642" s="199" t="s">
        <v>2663</v>
      </c>
      <c r="N642" s="200">
        <v>0</v>
      </c>
      <c r="O642" s="201">
        <v>0</v>
      </c>
      <c r="P642" s="201">
        <v>0</v>
      </c>
      <c r="Q642" s="202">
        <v>0</v>
      </c>
      <c r="R642" s="203">
        <v>71300</v>
      </c>
      <c r="S642" s="203">
        <v>66070</v>
      </c>
      <c r="T642" s="203">
        <v>0</v>
      </c>
      <c r="U642" s="204">
        <v>137370</v>
      </c>
      <c r="V642" s="212"/>
    </row>
    <row r="643" spans="1:22" ht="25.5" customHeight="1" x14ac:dyDescent="0.15">
      <c r="A643" s="207" t="s">
        <v>2664</v>
      </c>
      <c r="B643" s="208" t="s">
        <v>2665</v>
      </c>
      <c r="C643" s="209" t="s">
        <v>2656</v>
      </c>
      <c r="D643" s="210" t="s">
        <v>36</v>
      </c>
      <c r="E643" s="211" t="s">
        <v>2666</v>
      </c>
      <c r="F643" s="230" t="s">
        <v>4967</v>
      </c>
      <c r="G643" s="194" t="s">
        <v>2667</v>
      </c>
      <c r="H643" s="195">
        <f t="shared" si="9"/>
        <v>3</v>
      </c>
      <c r="I643" s="196">
        <v>45113</v>
      </c>
      <c r="J643" s="197">
        <v>45226</v>
      </c>
      <c r="K643" s="197">
        <v>45278</v>
      </c>
      <c r="L643" s="198" t="s">
        <v>257</v>
      </c>
      <c r="M643" s="199" t="s">
        <v>922</v>
      </c>
      <c r="N643" s="200">
        <v>1</v>
      </c>
      <c r="O643" s="201">
        <v>1</v>
      </c>
      <c r="P643" s="201">
        <v>1</v>
      </c>
      <c r="Q643" s="202">
        <v>3</v>
      </c>
      <c r="R643" s="203">
        <v>146070</v>
      </c>
      <c r="S643" s="203">
        <v>9720</v>
      </c>
      <c r="T643" s="203">
        <v>0</v>
      </c>
      <c r="U643" s="204">
        <v>155790</v>
      </c>
      <c r="V643" s="212"/>
    </row>
    <row r="644" spans="1:22" ht="25.5" customHeight="1" x14ac:dyDescent="0.15">
      <c r="A644" s="207" t="s">
        <v>2668</v>
      </c>
      <c r="B644" s="208" t="s">
        <v>2669</v>
      </c>
      <c r="C644" s="209" t="s">
        <v>2656</v>
      </c>
      <c r="D644" s="210" t="s">
        <v>36</v>
      </c>
      <c r="E644" s="211" t="s">
        <v>2670</v>
      </c>
      <c r="F644" s="230" t="s">
        <v>4968</v>
      </c>
      <c r="G644" s="194" t="s">
        <v>2667</v>
      </c>
      <c r="H644" s="195">
        <f t="shared" si="9"/>
        <v>2</v>
      </c>
      <c r="I644" s="196">
        <v>45238</v>
      </c>
      <c r="J644" s="197" t="s">
        <v>2671</v>
      </c>
      <c r="K644" s="197"/>
      <c r="L644" s="198" t="s">
        <v>257</v>
      </c>
      <c r="M644" s="199" t="s">
        <v>922</v>
      </c>
      <c r="N644" s="200">
        <v>1</v>
      </c>
      <c r="O644" s="201">
        <v>1</v>
      </c>
      <c r="P644" s="201">
        <v>0</v>
      </c>
      <c r="Q644" s="202">
        <v>2</v>
      </c>
      <c r="R644" s="203">
        <v>97380</v>
      </c>
      <c r="S644" s="203">
        <v>5880</v>
      </c>
      <c r="T644" s="203">
        <v>0</v>
      </c>
      <c r="U644" s="204">
        <v>103260</v>
      </c>
      <c r="V644" s="212"/>
    </row>
    <row r="645" spans="1:22" ht="25.5" customHeight="1" x14ac:dyDescent="0.15">
      <c r="A645" s="207" t="s">
        <v>2672</v>
      </c>
      <c r="B645" s="208" t="s">
        <v>2673</v>
      </c>
      <c r="C645" s="209" t="s">
        <v>2656</v>
      </c>
      <c r="D645" s="210" t="s">
        <v>36</v>
      </c>
      <c r="E645" s="211" t="s">
        <v>2674</v>
      </c>
      <c r="F645" s="230" t="s">
        <v>4969</v>
      </c>
      <c r="G645" s="194" t="s">
        <v>2675</v>
      </c>
      <c r="H645" s="195">
        <f t="shared" ref="H645:H708" si="10">COUNTA(I645:K645)</f>
        <v>2</v>
      </c>
      <c r="I645" s="196">
        <v>45078</v>
      </c>
      <c r="J645" s="197" t="s">
        <v>2676</v>
      </c>
      <c r="K645" s="197"/>
      <c r="L645" s="198" t="s">
        <v>474</v>
      </c>
      <c r="M645" s="199" t="s">
        <v>480</v>
      </c>
      <c r="N645" s="200">
        <v>5</v>
      </c>
      <c r="O645" s="201">
        <v>5</v>
      </c>
      <c r="P645" s="201">
        <v>0</v>
      </c>
      <c r="Q645" s="202">
        <v>10</v>
      </c>
      <c r="R645" s="203">
        <v>266900</v>
      </c>
      <c r="S645" s="203">
        <v>101080</v>
      </c>
      <c r="T645" s="203">
        <v>0</v>
      </c>
      <c r="U645" s="204">
        <v>367980</v>
      </c>
      <c r="V645" s="212"/>
    </row>
    <row r="646" spans="1:22" ht="25.5" customHeight="1" x14ac:dyDescent="0.15">
      <c r="A646" s="207" t="s">
        <v>2677</v>
      </c>
      <c r="B646" s="208" t="s">
        <v>2678</v>
      </c>
      <c r="C646" s="209" t="s">
        <v>2656</v>
      </c>
      <c r="D646" s="210" t="s">
        <v>36</v>
      </c>
      <c r="E646" s="211" t="s">
        <v>2679</v>
      </c>
      <c r="F646" s="230" t="s">
        <v>4970</v>
      </c>
      <c r="G646" s="194" t="s">
        <v>2680</v>
      </c>
      <c r="H646" s="195">
        <f t="shared" si="10"/>
        <v>1</v>
      </c>
      <c r="I646" s="196">
        <v>45096</v>
      </c>
      <c r="J646" s="197"/>
      <c r="K646" s="197"/>
      <c r="L646" s="198" t="s">
        <v>257</v>
      </c>
      <c r="M646" s="199" t="s">
        <v>684</v>
      </c>
      <c r="N646" s="200">
        <v>2</v>
      </c>
      <c r="O646" s="201">
        <v>0</v>
      </c>
      <c r="P646" s="201">
        <v>0</v>
      </c>
      <c r="Q646" s="202">
        <v>2</v>
      </c>
      <c r="R646" s="203">
        <v>74770</v>
      </c>
      <c r="S646" s="203">
        <v>76080</v>
      </c>
      <c r="T646" s="203">
        <v>0</v>
      </c>
      <c r="U646" s="204">
        <v>150850</v>
      </c>
      <c r="V646" s="212"/>
    </row>
    <row r="647" spans="1:22" ht="25.5" customHeight="1" x14ac:dyDescent="0.15">
      <c r="A647" s="207" t="s">
        <v>2681</v>
      </c>
      <c r="B647" s="208" t="s">
        <v>2682</v>
      </c>
      <c r="C647" s="209" t="s">
        <v>2656</v>
      </c>
      <c r="D647" s="210" t="s">
        <v>36</v>
      </c>
      <c r="E647" s="211" t="s">
        <v>2683</v>
      </c>
      <c r="F647" s="230" t="s">
        <v>4971</v>
      </c>
      <c r="G647" s="194" t="s">
        <v>2680</v>
      </c>
      <c r="H647" s="195">
        <f t="shared" si="10"/>
        <v>1</v>
      </c>
      <c r="I647" s="196">
        <v>45097</v>
      </c>
      <c r="J647" s="197"/>
      <c r="K647" s="197"/>
      <c r="L647" s="198" t="s">
        <v>257</v>
      </c>
      <c r="M647" s="199" t="s">
        <v>486</v>
      </c>
      <c r="N647" s="200">
        <v>2</v>
      </c>
      <c r="O647" s="201">
        <v>0</v>
      </c>
      <c r="P647" s="201">
        <v>0</v>
      </c>
      <c r="Q647" s="202">
        <v>2</v>
      </c>
      <c r="R647" s="203">
        <v>74770</v>
      </c>
      <c r="S647" s="203">
        <v>75060</v>
      </c>
      <c r="T647" s="203">
        <v>0</v>
      </c>
      <c r="U647" s="204">
        <v>149830</v>
      </c>
      <c r="V647" s="212"/>
    </row>
    <row r="648" spans="1:22" ht="25.5" customHeight="1" x14ac:dyDescent="0.15">
      <c r="A648" s="207" t="s">
        <v>2684</v>
      </c>
      <c r="B648" s="208" t="s">
        <v>2685</v>
      </c>
      <c r="C648" s="209" t="s">
        <v>2656</v>
      </c>
      <c r="D648" s="210" t="s">
        <v>36</v>
      </c>
      <c r="E648" s="211" t="s">
        <v>2686</v>
      </c>
      <c r="F648" s="230" t="s">
        <v>4972</v>
      </c>
      <c r="G648" s="194" t="s">
        <v>2687</v>
      </c>
      <c r="H648" s="195">
        <f t="shared" si="10"/>
        <v>1</v>
      </c>
      <c r="I648" s="196">
        <v>45087</v>
      </c>
      <c r="J648" s="197"/>
      <c r="K648" s="197"/>
      <c r="L648" s="198" t="s">
        <v>474</v>
      </c>
      <c r="M648" s="199" t="s">
        <v>480</v>
      </c>
      <c r="N648" s="200">
        <v>1</v>
      </c>
      <c r="O648" s="201">
        <v>0</v>
      </c>
      <c r="P648" s="201">
        <v>0</v>
      </c>
      <c r="Q648" s="202">
        <v>1</v>
      </c>
      <c r="R648" s="203">
        <v>51250</v>
      </c>
      <c r="S648" s="203">
        <v>8540</v>
      </c>
      <c r="T648" s="203">
        <v>0</v>
      </c>
      <c r="U648" s="204">
        <v>59790</v>
      </c>
      <c r="V648" s="212"/>
    </row>
    <row r="649" spans="1:22" ht="25.5" customHeight="1" x14ac:dyDescent="0.15">
      <c r="A649" s="207" t="s">
        <v>2688</v>
      </c>
      <c r="B649" s="208" t="s">
        <v>2689</v>
      </c>
      <c r="C649" s="209" t="s">
        <v>2656</v>
      </c>
      <c r="D649" s="210" t="s">
        <v>36</v>
      </c>
      <c r="E649" s="211" t="s">
        <v>2690</v>
      </c>
      <c r="F649" s="230" t="s">
        <v>4973</v>
      </c>
      <c r="G649" s="194" t="s">
        <v>2522</v>
      </c>
      <c r="H649" s="195">
        <f t="shared" si="10"/>
        <v>1</v>
      </c>
      <c r="I649" s="196">
        <v>45078</v>
      </c>
      <c r="J649" s="197"/>
      <c r="K649" s="197"/>
      <c r="L649" s="198" t="s">
        <v>531</v>
      </c>
      <c r="M649" s="199" t="s">
        <v>532</v>
      </c>
      <c r="N649" s="200">
        <v>1</v>
      </c>
      <c r="O649" s="201">
        <v>0</v>
      </c>
      <c r="P649" s="201">
        <v>0</v>
      </c>
      <c r="Q649" s="202">
        <v>1</v>
      </c>
      <c r="R649" s="203">
        <v>46050</v>
      </c>
      <c r="S649" s="203">
        <v>39740</v>
      </c>
      <c r="T649" s="203">
        <v>44000</v>
      </c>
      <c r="U649" s="204">
        <v>129790</v>
      </c>
      <c r="V649" s="212"/>
    </row>
    <row r="650" spans="1:22" ht="25.5" customHeight="1" x14ac:dyDescent="0.15">
      <c r="A650" s="207" t="s">
        <v>2691</v>
      </c>
      <c r="B650" s="208" t="s">
        <v>2692</v>
      </c>
      <c r="C650" s="209" t="s">
        <v>2656</v>
      </c>
      <c r="D650" s="210" t="s">
        <v>36</v>
      </c>
      <c r="E650" s="211" t="s">
        <v>2693</v>
      </c>
      <c r="F650" s="230" t="s">
        <v>4974</v>
      </c>
      <c r="G650" s="194" t="s">
        <v>2355</v>
      </c>
      <c r="H650" s="195">
        <f t="shared" si="10"/>
        <v>3</v>
      </c>
      <c r="I650" s="196">
        <v>45107</v>
      </c>
      <c r="J650" s="197">
        <v>45237</v>
      </c>
      <c r="K650" s="197">
        <v>45273</v>
      </c>
      <c r="L650" s="198" t="s">
        <v>257</v>
      </c>
      <c r="M650" s="199" t="s">
        <v>521</v>
      </c>
      <c r="N650" s="200">
        <v>5</v>
      </c>
      <c r="O650" s="201">
        <v>5</v>
      </c>
      <c r="P650" s="201">
        <v>5</v>
      </c>
      <c r="Q650" s="202">
        <v>15</v>
      </c>
      <c r="R650" s="203">
        <v>400350</v>
      </c>
      <c r="S650" s="203">
        <v>100788</v>
      </c>
      <c r="T650" s="203">
        <v>0</v>
      </c>
      <c r="U650" s="204">
        <v>501138</v>
      </c>
      <c r="V650" s="212"/>
    </row>
    <row r="651" spans="1:22" ht="25.5" customHeight="1" x14ac:dyDescent="0.15">
      <c r="A651" s="207" t="s">
        <v>2694</v>
      </c>
      <c r="B651" s="208" t="s">
        <v>2695</v>
      </c>
      <c r="C651" s="209" t="s">
        <v>2696</v>
      </c>
      <c r="D651" s="210" t="s">
        <v>37</v>
      </c>
      <c r="E651" s="211" t="s">
        <v>2697</v>
      </c>
      <c r="F651" s="230" t="s">
        <v>4975</v>
      </c>
      <c r="G651" s="194" t="s">
        <v>430</v>
      </c>
      <c r="H651" s="195">
        <f t="shared" si="10"/>
        <v>2</v>
      </c>
      <c r="I651" s="196">
        <v>45257</v>
      </c>
      <c r="J651" s="197">
        <v>45258</v>
      </c>
      <c r="K651" s="197"/>
      <c r="L651" s="198" t="s">
        <v>257</v>
      </c>
      <c r="M651" s="199" t="s">
        <v>431</v>
      </c>
      <c r="N651" s="200">
        <v>5</v>
      </c>
      <c r="O651" s="201">
        <v>5</v>
      </c>
      <c r="P651" s="201">
        <v>0</v>
      </c>
      <c r="Q651" s="202">
        <v>10</v>
      </c>
      <c r="R651" s="203">
        <v>266900</v>
      </c>
      <c r="S651" s="203">
        <v>147020</v>
      </c>
      <c r="T651" s="203">
        <v>50000</v>
      </c>
      <c r="U651" s="204">
        <v>463920</v>
      </c>
      <c r="V651" s="212"/>
    </row>
    <row r="652" spans="1:22" ht="25.5" customHeight="1" x14ac:dyDescent="0.15">
      <c r="A652" s="207" t="s">
        <v>2698</v>
      </c>
      <c r="B652" s="208" t="s">
        <v>2699</v>
      </c>
      <c r="C652" s="209" t="s">
        <v>2696</v>
      </c>
      <c r="D652" s="210" t="s">
        <v>37</v>
      </c>
      <c r="E652" s="211" t="s">
        <v>2700</v>
      </c>
      <c r="F652" s="230" t="s">
        <v>4976</v>
      </c>
      <c r="G652" s="194" t="s">
        <v>2701</v>
      </c>
      <c r="H652" s="195">
        <f t="shared" si="10"/>
        <v>1</v>
      </c>
      <c r="I652" s="196">
        <v>45083</v>
      </c>
      <c r="J652" s="197"/>
      <c r="K652" s="197"/>
      <c r="L652" s="198" t="s">
        <v>257</v>
      </c>
      <c r="M652" s="199" t="s">
        <v>437</v>
      </c>
      <c r="N652" s="200">
        <v>5</v>
      </c>
      <c r="O652" s="201">
        <v>0</v>
      </c>
      <c r="P652" s="201">
        <v>0</v>
      </c>
      <c r="Q652" s="202">
        <v>5</v>
      </c>
      <c r="R652" s="203">
        <v>100850</v>
      </c>
      <c r="S652" s="203">
        <v>237560</v>
      </c>
      <c r="T652" s="203">
        <v>50000</v>
      </c>
      <c r="U652" s="204">
        <v>388410</v>
      </c>
      <c r="V652" s="212"/>
    </row>
    <row r="653" spans="1:22" ht="25.5" customHeight="1" x14ac:dyDescent="0.15">
      <c r="A653" s="207" t="s">
        <v>2702</v>
      </c>
      <c r="B653" s="208" t="s">
        <v>2703</v>
      </c>
      <c r="C653" s="209" t="s">
        <v>2696</v>
      </c>
      <c r="D653" s="210" t="s">
        <v>37</v>
      </c>
      <c r="E653" s="211" t="s">
        <v>2704</v>
      </c>
      <c r="F653" s="230" t="s">
        <v>4977</v>
      </c>
      <c r="G653" s="194" t="s">
        <v>2705</v>
      </c>
      <c r="H653" s="195">
        <f t="shared" si="10"/>
        <v>3</v>
      </c>
      <c r="I653" s="196">
        <v>45258</v>
      </c>
      <c r="J653" s="197">
        <v>45265</v>
      </c>
      <c r="K653" s="197">
        <v>45268</v>
      </c>
      <c r="L653" s="198" t="s">
        <v>474</v>
      </c>
      <c r="M653" s="199" t="s">
        <v>537</v>
      </c>
      <c r="N653" s="200">
        <v>3</v>
      </c>
      <c r="O653" s="201">
        <v>3</v>
      </c>
      <c r="P653" s="201">
        <v>3</v>
      </c>
      <c r="Q653" s="202">
        <v>9</v>
      </c>
      <c r="R653" s="203">
        <v>208470</v>
      </c>
      <c r="S653" s="203">
        <v>12300</v>
      </c>
      <c r="T653" s="203">
        <v>0</v>
      </c>
      <c r="U653" s="204">
        <v>220770</v>
      </c>
      <c r="V653" s="212"/>
    </row>
    <row r="654" spans="1:22" ht="25.5" customHeight="1" x14ac:dyDescent="0.15">
      <c r="A654" s="207" t="s">
        <v>2706</v>
      </c>
      <c r="B654" s="208" t="s">
        <v>2707</v>
      </c>
      <c r="C654" s="209" t="s">
        <v>2696</v>
      </c>
      <c r="D654" s="210" t="s">
        <v>37</v>
      </c>
      <c r="E654" s="211" t="s">
        <v>2708</v>
      </c>
      <c r="F654" s="230" t="s">
        <v>4978</v>
      </c>
      <c r="G654" s="194" t="s">
        <v>2705</v>
      </c>
      <c r="H654" s="195">
        <f t="shared" si="10"/>
        <v>3</v>
      </c>
      <c r="I654" s="196">
        <v>45259</v>
      </c>
      <c r="J654" s="197">
        <v>45266</v>
      </c>
      <c r="K654" s="197">
        <v>45275</v>
      </c>
      <c r="L654" s="198" t="s">
        <v>474</v>
      </c>
      <c r="M654" s="199" t="s">
        <v>537</v>
      </c>
      <c r="N654" s="200">
        <v>4</v>
      </c>
      <c r="O654" s="201">
        <v>4</v>
      </c>
      <c r="P654" s="201">
        <v>4</v>
      </c>
      <c r="Q654" s="202">
        <v>12</v>
      </c>
      <c r="R654" s="203">
        <v>299430</v>
      </c>
      <c r="S654" s="203">
        <v>11100</v>
      </c>
      <c r="T654" s="203">
        <v>0</v>
      </c>
      <c r="U654" s="204">
        <v>310530</v>
      </c>
      <c r="V654" s="212"/>
    </row>
    <row r="655" spans="1:22" ht="25.5" customHeight="1" x14ac:dyDescent="0.15">
      <c r="A655" s="207" t="s">
        <v>2709</v>
      </c>
      <c r="B655" s="208" t="s">
        <v>2710</v>
      </c>
      <c r="C655" s="209" t="s">
        <v>2696</v>
      </c>
      <c r="D655" s="210" t="s">
        <v>37</v>
      </c>
      <c r="E655" s="211" t="s">
        <v>2711</v>
      </c>
      <c r="F655" s="230" t="s">
        <v>4979</v>
      </c>
      <c r="G655" s="194" t="s">
        <v>2712</v>
      </c>
      <c r="H655" s="195">
        <f t="shared" si="10"/>
        <v>3</v>
      </c>
      <c r="I655" s="196">
        <v>45217</v>
      </c>
      <c r="J655" s="197">
        <v>45218</v>
      </c>
      <c r="K655" s="197">
        <v>45219</v>
      </c>
      <c r="L655" s="198" t="s">
        <v>257</v>
      </c>
      <c r="M655" s="199" t="s">
        <v>486</v>
      </c>
      <c r="N655" s="200">
        <v>5</v>
      </c>
      <c r="O655" s="201">
        <v>5</v>
      </c>
      <c r="P655" s="201">
        <v>5</v>
      </c>
      <c r="Q655" s="202">
        <v>15</v>
      </c>
      <c r="R655" s="203">
        <v>302550</v>
      </c>
      <c r="S655" s="203">
        <v>61932</v>
      </c>
      <c r="T655" s="203">
        <v>8250</v>
      </c>
      <c r="U655" s="204">
        <v>372732</v>
      </c>
      <c r="V655" s="212"/>
    </row>
    <row r="656" spans="1:22" ht="25.5" customHeight="1" x14ac:dyDescent="0.15">
      <c r="A656" s="207" t="s">
        <v>2713</v>
      </c>
      <c r="B656" s="208" t="s">
        <v>2714</v>
      </c>
      <c r="C656" s="209" t="s">
        <v>2696</v>
      </c>
      <c r="D656" s="210" t="s">
        <v>37</v>
      </c>
      <c r="E656" s="211" t="s">
        <v>2715</v>
      </c>
      <c r="F656" s="230" t="s">
        <v>4980</v>
      </c>
      <c r="G656" s="194" t="s">
        <v>2716</v>
      </c>
      <c r="H656" s="195">
        <f t="shared" si="10"/>
        <v>3</v>
      </c>
      <c r="I656" s="196">
        <v>45112</v>
      </c>
      <c r="J656" s="197">
        <v>45119</v>
      </c>
      <c r="K656" s="197">
        <v>45168</v>
      </c>
      <c r="L656" s="198" t="s">
        <v>462</v>
      </c>
      <c r="M656" s="199" t="s">
        <v>2717</v>
      </c>
      <c r="N656" s="200">
        <v>5</v>
      </c>
      <c r="O656" s="201">
        <v>5</v>
      </c>
      <c r="P656" s="201">
        <v>5</v>
      </c>
      <c r="Q656" s="202">
        <v>15</v>
      </c>
      <c r="R656" s="203">
        <v>262950</v>
      </c>
      <c r="S656" s="203">
        <v>14400</v>
      </c>
      <c r="T656" s="203">
        <v>0</v>
      </c>
      <c r="U656" s="204">
        <v>277350</v>
      </c>
      <c r="V656" s="212"/>
    </row>
    <row r="657" spans="1:22" ht="25.5" customHeight="1" x14ac:dyDescent="0.15">
      <c r="A657" s="207" t="s">
        <v>2718</v>
      </c>
      <c r="B657" s="208" t="s">
        <v>2719</v>
      </c>
      <c r="C657" s="209" t="s">
        <v>2696</v>
      </c>
      <c r="D657" s="210" t="s">
        <v>37</v>
      </c>
      <c r="E657" s="211" t="s">
        <v>2720</v>
      </c>
      <c r="F657" s="230" t="s">
        <v>4981</v>
      </c>
      <c r="G657" s="194" t="s">
        <v>545</v>
      </c>
      <c r="H657" s="195">
        <f t="shared" si="10"/>
        <v>3</v>
      </c>
      <c r="I657" s="196">
        <v>45092</v>
      </c>
      <c r="J657" s="197">
        <v>45173</v>
      </c>
      <c r="K657" s="197">
        <v>45239</v>
      </c>
      <c r="L657" s="198" t="s">
        <v>257</v>
      </c>
      <c r="M657" s="199" t="s">
        <v>521</v>
      </c>
      <c r="N657" s="200">
        <v>5</v>
      </c>
      <c r="O657" s="201">
        <v>5</v>
      </c>
      <c r="P657" s="201">
        <v>5</v>
      </c>
      <c r="Q657" s="202">
        <v>15</v>
      </c>
      <c r="R657" s="203">
        <v>400350</v>
      </c>
      <c r="S657" s="203">
        <v>352472</v>
      </c>
      <c r="T657" s="203">
        <v>0</v>
      </c>
      <c r="U657" s="204">
        <v>752822</v>
      </c>
      <c r="V657" s="212"/>
    </row>
    <row r="658" spans="1:22" ht="25.5" customHeight="1" x14ac:dyDescent="0.15">
      <c r="A658" s="207" t="s">
        <v>2721</v>
      </c>
      <c r="B658" s="208" t="s">
        <v>2722</v>
      </c>
      <c r="C658" s="209" t="s">
        <v>2696</v>
      </c>
      <c r="D658" s="210" t="s">
        <v>37</v>
      </c>
      <c r="E658" s="211" t="s">
        <v>2723</v>
      </c>
      <c r="F658" s="230" t="s">
        <v>4982</v>
      </c>
      <c r="G658" s="194" t="s">
        <v>2724</v>
      </c>
      <c r="H658" s="195">
        <f t="shared" si="10"/>
        <v>3</v>
      </c>
      <c r="I658" s="196">
        <v>45181</v>
      </c>
      <c r="J658" s="197">
        <v>45232</v>
      </c>
      <c r="K658" s="197">
        <v>45261</v>
      </c>
      <c r="L658" s="198" t="s">
        <v>257</v>
      </c>
      <c r="M658" s="199" t="s">
        <v>521</v>
      </c>
      <c r="N658" s="200">
        <v>5</v>
      </c>
      <c r="O658" s="201">
        <v>5</v>
      </c>
      <c r="P658" s="201">
        <v>5</v>
      </c>
      <c r="Q658" s="202">
        <v>15</v>
      </c>
      <c r="R658" s="203">
        <v>302550</v>
      </c>
      <c r="S658" s="203">
        <v>51336</v>
      </c>
      <c r="T658" s="203">
        <v>6600</v>
      </c>
      <c r="U658" s="204">
        <v>360486</v>
      </c>
      <c r="V658" s="212"/>
    </row>
    <row r="659" spans="1:22" ht="25.5" customHeight="1" x14ac:dyDescent="0.15">
      <c r="A659" s="207" t="s">
        <v>2725</v>
      </c>
      <c r="B659" s="208" t="s">
        <v>2726</v>
      </c>
      <c r="C659" s="209" t="s">
        <v>2696</v>
      </c>
      <c r="D659" s="210" t="s">
        <v>37</v>
      </c>
      <c r="E659" s="211" t="s">
        <v>2727</v>
      </c>
      <c r="F659" s="230" t="s">
        <v>4983</v>
      </c>
      <c r="G659" s="194" t="s">
        <v>2728</v>
      </c>
      <c r="H659" s="195">
        <f t="shared" si="10"/>
        <v>3</v>
      </c>
      <c r="I659" s="196">
        <v>45078</v>
      </c>
      <c r="J659" s="197">
        <v>45084</v>
      </c>
      <c r="K659" s="197">
        <v>45085</v>
      </c>
      <c r="L659" s="198" t="s">
        <v>474</v>
      </c>
      <c r="M659" s="199" t="s">
        <v>537</v>
      </c>
      <c r="N659" s="200">
        <v>3</v>
      </c>
      <c r="O659" s="201">
        <v>3</v>
      </c>
      <c r="P659" s="201">
        <v>3</v>
      </c>
      <c r="Q659" s="202">
        <v>9</v>
      </c>
      <c r="R659" s="203">
        <v>204510</v>
      </c>
      <c r="S659" s="203">
        <v>17040</v>
      </c>
      <c r="T659" s="203">
        <v>0</v>
      </c>
      <c r="U659" s="204">
        <v>221550</v>
      </c>
      <c r="V659" s="212"/>
    </row>
    <row r="660" spans="1:22" ht="25.5" customHeight="1" x14ac:dyDescent="0.15">
      <c r="A660" s="207" t="s">
        <v>2729</v>
      </c>
      <c r="B660" s="208" t="s">
        <v>2730</v>
      </c>
      <c r="C660" s="209" t="s">
        <v>2696</v>
      </c>
      <c r="D660" s="210" t="s">
        <v>37</v>
      </c>
      <c r="E660" s="211" t="s">
        <v>2731</v>
      </c>
      <c r="F660" s="230" t="s">
        <v>4984</v>
      </c>
      <c r="G660" s="194" t="s">
        <v>2728</v>
      </c>
      <c r="H660" s="195">
        <f t="shared" si="10"/>
        <v>3</v>
      </c>
      <c r="I660" s="196">
        <v>45105</v>
      </c>
      <c r="J660" s="197">
        <v>45112</v>
      </c>
      <c r="K660" s="197">
        <v>45205</v>
      </c>
      <c r="L660" s="198" t="s">
        <v>474</v>
      </c>
      <c r="M660" s="199" t="s">
        <v>537</v>
      </c>
      <c r="N660" s="200">
        <v>3</v>
      </c>
      <c r="O660" s="201">
        <v>3</v>
      </c>
      <c r="P660" s="201">
        <v>3</v>
      </c>
      <c r="Q660" s="202">
        <v>9</v>
      </c>
      <c r="R660" s="203">
        <v>247350</v>
      </c>
      <c r="S660" s="203">
        <v>12600</v>
      </c>
      <c r="T660" s="203">
        <v>0</v>
      </c>
      <c r="U660" s="204">
        <v>259950</v>
      </c>
      <c r="V660" s="212"/>
    </row>
    <row r="661" spans="1:22" ht="25.5" customHeight="1" x14ac:dyDescent="0.15">
      <c r="A661" s="207" t="s">
        <v>2732</v>
      </c>
      <c r="B661" s="208" t="s">
        <v>2733</v>
      </c>
      <c r="C661" s="209" t="s">
        <v>2696</v>
      </c>
      <c r="D661" s="210" t="s">
        <v>37</v>
      </c>
      <c r="E661" s="211" t="s">
        <v>2734</v>
      </c>
      <c r="F661" s="230" t="s">
        <v>4985</v>
      </c>
      <c r="G661" s="194" t="s">
        <v>2728</v>
      </c>
      <c r="H661" s="195">
        <f t="shared" si="10"/>
        <v>3</v>
      </c>
      <c r="I661" s="196">
        <v>45182</v>
      </c>
      <c r="J661" s="197">
        <v>45183</v>
      </c>
      <c r="K661" s="197">
        <v>45184</v>
      </c>
      <c r="L661" s="198" t="s">
        <v>474</v>
      </c>
      <c r="M661" s="199" t="s">
        <v>537</v>
      </c>
      <c r="N661" s="200">
        <v>2</v>
      </c>
      <c r="O661" s="201">
        <v>2</v>
      </c>
      <c r="P661" s="201">
        <v>2</v>
      </c>
      <c r="Q661" s="202">
        <v>6</v>
      </c>
      <c r="R661" s="203">
        <v>169350</v>
      </c>
      <c r="S661" s="203">
        <v>11880</v>
      </c>
      <c r="T661" s="203">
        <v>0</v>
      </c>
      <c r="U661" s="204">
        <v>181230</v>
      </c>
      <c r="V661" s="212"/>
    </row>
    <row r="662" spans="1:22" ht="25.5" customHeight="1" x14ac:dyDescent="0.15">
      <c r="A662" s="207" t="s">
        <v>2735</v>
      </c>
      <c r="B662" s="208" t="s">
        <v>2736</v>
      </c>
      <c r="C662" s="209" t="s">
        <v>2696</v>
      </c>
      <c r="D662" s="210" t="s">
        <v>37</v>
      </c>
      <c r="E662" s="211" t="s">
        <v>2737</v>
      </c>
      <c r="F662" s="230" t="s">
        <v>4986</v>
      </c>
      <c r="G662" s="194" t="s">
        <v>2728</v>
      </c>
      <c r="H662" s="195">
        <f t="shared" si="10"/>
        <v>3</v>
      </c>
      <c r="I662" s="196">
        <v>45223</v>
      </c>
      <c r="J662" s="197">
        <v>45230</v>
      </c>
      <c r="K662" s="197">
        <v>45237</v>
      </c>
      <c r="L662" s="198" t="s">
        <v>474</v>
      </c>
      <c r="M662" s="199" t="s">
        <v>537</v>
      </c>
      <c r="N662" s="200">
        <v>3</v>
      </c>
      <c r="O662" s="201">
        <v>3</v>
      </c>
      <c r="P662" s="201">
        <v>3</v>
      </c>
      <c r="Q662" s="202">
        <v>9</v>
      </c>
      <c r="R662" s="203">
        <v>200550</v>
      </c>
      <c r="S662" s="203">
        <v>12300</v>
      </c>
      <c r="T662" s="203">
        <v>0</v>
      </c>
      <c r="U662" s="204">
        <v>212850</v>
      </c>
      <c r="V662" s="212"/>
    </row>
    <row r="663" spans="1:22" ht="25.5" customHeight="1" x14ac:dyDescent="0.15">
      <c r="A663" s="207" t="s">
        <v>2738</v>
      </c>
      <c r="B663" s="208" t="s">
        <v>2739</v>
      </c>
      <c r="C663" s="209" t="s">
        <v>2696</v>
      </c>
      <c r="D663" s="210" t="s">
        <v>37</v>
      </c>
      <c r="E663" s="211" t="s">
        <v>2740</v>
      </c>
      <c r="F663" s="230" t="s">
        <v>4987</v>
      </c>
      <c r="G663" s="194" t="s">
        <v>2728</v>
      </c>
      <c r="H663" s="195">
        <f t="shared" si="10"/>
        <v>3</v>
      </c>
      <c r="I663" s="196">
        <v>45244</v>
      </c>
      <c r="J663" s="197">
        <v>45245</v>
      </c>
      <c r="K663" s="197">
        <v>45246</v>
      </c>
      <c r="L663" s="198" t="s">
        <v>474</v>
      </c>
      <c r="M663" s="199" t="s">
        <v>537</v>
      </c>
      <c r="N663" s="200">
        <v>2</v>
      </c>
      <c r="O663" s="201">
        <v>2</v>
      </c>
      <c r="P663" s="201">
        <v>2</v>
      </c>
      <c r="Q663" s="202">
        <v>6</v>
      </c>
      <c r="R663" s="203">
        <v>200550</v>
      </c>
      <c r="S663" s="203">
        <v>9000</v>
      </c>
      <c r="T663" s="203">
        <v>0</v>
      </c>
      <c r="U663" s="204">
        <v>209550</v>
      </c>
      <c r="V663" s="212"/>
    </row>
    <row r="664" spans="1:22" ht="25.5" customHeight="1" x14ac:dyDescent="0.15">
      <c r="A664" s="207" t="s">
        <v>2741</v>
      </c>
      <c r="B664" s="208" t="s">
        <v>2742</v>
      </c>
      <c r="C664" s="209" t="s">
        <v>2696</v>
      </c>
      <c r="D664" s="210" t="s">
        <v>37</v>
      </c>
      <c r="E664" s="211" t="s">
        <v>2743</v>
      </c>
      <c r="F664" s="230" t="s">
        <v>4988</v>
      </c>
      <c r="G664" s="194" t="s">
        <v>2355</v>
      </c>
      <c r="H664" s="195">
        <f t="shared" si="10"/>
        <v>3</v>
      </c>
      <c r="I664" s="196">
        <v>45092</v>
      </c>
      <c r="J664" s="197">
        <v>45188</v>
      </c>
      <c r="K664" s="197">
        <v>45239</v>
      </c>
      <c r="L664" s="198" t="s">
        <v>257</v>
      </c>
      <c r="M664" s="199" t="s">
        <v>521</v>
      </c>
      <c r="N664" s="200">
        <v>5</v>
      </c>
      <c r="O664" s="201">
        <v>5</v>
      </c>
      <c r="P664" s="201">
        <v>5</v>
      </c>
      <c r="Q664" s="202">
        <v>15</v>
      </c>
      <c r="R664" s="203">
        <v>400350</v>
      </c>
      <c r="S664" s="203">
        <v>370320</v>
      </c>
      <c r="T664" s="203">
        <v>0</v>
      </c>
      <c r="U664" s="204">
        <v>770670</v>
      </c>
      <c r="V664" s="212"/>
    </row>
    <row r="665" spans="1:22" ht="25.5" customHeight="1" x14ac:dyDescent="0.15">
      <c r="A665" s="207" t="s">
        <v>2744</v>
      </c>
      <c r="B665" s="208" t="s">
        <v>2745</v>
      </c>
      <c r="C665" s="209" t="s">
        <v>2696</v>
      </c>
      <c r="D665" s="210" t="s">
        <v>37</v>
      </c>
      <c r="E665" s="211" t="s">
        <v>2746</v>
      </c>
      <c r="F665" s="230" t="s">
        <v>4989</v>
      </c>
      <c r="G665" s="194" t="s">
        <v>609</v>
      </c>
      <c r="H665" s="195">
        <f t="shared" si="10"/>
        <v>3</v>
      </c>
      <c r="I665" s="196">
        <v>45225</v>
      </c>
      <c r="J665" s="197">
        <v>45251</v>
      </c>
      <c r="K665" s="197">
        <v>45252</v>
      </c>
      <c r="L665" s="198" t="s">
        <v>610</v>
      </c>
      <c r="M665" s="199" t="s">
        <v>611</v>
      </c>
      <c r="N665" s="200">
        <v>2</v>
      </c>
      <c r="O665" s="201">
        <v>2</v>
      </c>
      <c r="P665" s="201">
        <v>2</v>
      </c>
      <c r="Q665" s="202">
        <v>6</v>
      </c>
      <c r="R665" s="203">
        <v>169350</v>
      </c>
      <c r="S665" s="203">
        <v>456304</v>
      </c>
      <c r="T665" s="203">
        <v>3300</v>
      </c>
      <c r="U665" s="204">
        <v>628954</v>
      </c>
      <c r="V665" s="212"/>
    </row>
    <row r="666" spans="1:22" ht="25.5" customHeight="1" x14ac:dyDescent="0.15">
      <c r="A666" s="207" t="s">
        <v>2747</v>
      </c>
      <c r="B666" s="208" t="s">
        <v>2748</v>
      </c>
      <c r="C666" s="209" t="s">
        <v>2696</v>
      </c>
      <c r="D666" s="210" t="s">
        <v>37</v>
      </c>
      <c r="E666" s="211" t="s">
        <v>2749</v>
      </c>
      <c r="F666" s="230" t="s">
        <v>4990</v>
      </c>
      <c r="G666" s="194" t="s">
        <v>2750</v>
      </c>
      <c r="H666" s="195">
        <f t="shared" si="10"/>
        <v>3</v>
      </c>
      <c r="I666" s="196">
        <v>45240</v>
      </c>
      <c r="J666" s="197">
        <v>45247</v>
      </c>
      <c r="K666" s="197">
        <v>45254</v>
      </c>
      <c r="L666" s="198" t="s">
        <v>462</v>
      </c>
      <c r="M666" s="199" t="s">
        <v>463</v>
      </c>
      <c r="N666" s="200">
        <v>1</v>
      </c>
      <c r="O666" s="201">
        <v>1</v>
      </c>
      <c r="P666" s="201">
        <v>1</v>
      </c>
      <c r="Q666" s="202">
        <v>3</v>
      </c>
      <c r="R666" s="203">
        <v>160350</v>
      </c>
      <c r="S666" s="203">
        <v>5460</v>
      </c>
      <c r="T666" s="203">
        <v>0</v>
      </c>
      <c r="U666" s="204">
        <v>165810</v>
      </c>
      <c r="V666" s="212"/>
    </row>
    <row r="667" spans="1:22" ht="25.5" customHeight="1" x14ac:dyDescent="0.15">
      <c r="A667" s="207" t="s">
        <v>2751</v>
      </c>
      <c r="B667" s="208" t="s">
        <v>2752</v>
      </c>
      <c r="C667" s="209" t="s">
        <v>2696</v>
      </c>
      <c r="D667" s="210" t="s">
        <v>37</v>
      </c>
      <c r="E667" s="211" t="s">
        <v>2753</v>
      </c>
      <c r="F667" s="230" t="s">
        <v>4991</v>
      </c>
      <c r="G667" s="194" t="s">
        <v>2526</v>
      </c>
      <c r="H667" s="195">
        <f t="shared" si="10"/>
        <v>2</v>
      </c>
      <c r="I667" s="196">
        <v>45237</v>
      </c>
      <c r="J667" s="197">
        <v>45238</v>
      </c>
      <c r="K667" s="197"/>
      <c r="L667" s="198" t="s">
        <v>462</v>
      </c>
      <c r="M667" s="199" t="s">
        <v>717</v>
      </c>
      <c r="N667" s="200">
        <v>0</v>
      </c>
      <c r="O667" s="201">
        <v>0</v>
      </c>
      <c r="P667" s="201">
        <v>0</v>
      </c>
      <c r="Q667" s="202">
        <v>0</v>
      </c>
      <c r="R667" s="203">
        <v>71300</v>
      </c>
      <c r="S667" s="203">
        <v>0</v>
      </c>
      <c r="T667" s="203">
        <v>0</v>
      </c>
      <c r="U667" s="204">
        <v>71300</v>
      </c>
      <c r="V667" s="212"/>
    </row>
    <row r="668" spans="1:22" ht="25.5" customHeight="1" x14ac:dyDescent="0.15">
      <c r="A668" s="207" t="s">
        <v>2754</v>
      </c>
      <c r="B668" s="208" t="s">
        <v>2755</v>
      </c>
      <c r="C668" s="209" t="s">
        <v>2756</v>
      </c>
      <c r="D668" s="210" t="s">
        <v>38</v>
      </c>
      <c r="E668" s="211" t="s">
        <v>2757</v>
      </c>
      <c r="F668" s="230" t="s">
        <v>4992</v>
      </c>
      <c r="G668" s="194" t="s">
        <v>2758</v>
      </c>
      <c r="H668" s="195">
        <f t="shared" si="10"/>
        <v>2</v>
      </c>
      <c r="I668" s="196">
        <v>45219</v>
      </c>
      <c r="J668" s="197">
        <v>45252</v>
      </c>
      <c r="K668" s="197"/>
      <c r="L668" s="198" t="s">
        <v>531</v>
      </c>
      <c r="M668" s="199" t="s">
        <v>532</v>
      </c>
      <c r="N668" s="200">
        <v>0</v>
      </c>
      <c r="O668" s="201">
        <v>0</v>
      </c>
      <c r="P668" s="201">
        <v>0</v>
      </c>
      <c r="Q668" s="202">
        <v>0</v>
      </c>
      <c r="R668" s="203">
        <v>71300</v>
      </c>
      <c r="S668" s="203">
        <v>3200</v>
      </c>
      <c r="T668" s="203">
        <v>0</v>
      </c>
      <c r="U668" s="204">
        <v>74500</v>
      </c>
      <c r="V668" s="212"/>
    </row>
    <row r="669" spans="1:22" ht="25.5" customHeight="1" x14ac:dyDescent="0.15">
      <c r="A669" s="207" t="s">
        <v>2759</v>
      </c>
      <c r="B669" s="208" t="s">
        <v>2760</v>
      </c>
      <c r="C669" s="209" t="s">
        <v>2756</v>
      </c>
      <c r="D669" s="210" t="s">
        <v>38</v>
      </c>
      <c r="E669" s="211" t="s">
        <v>2761</v>
      </c>
      <c r="F669" s="230" t="s">
        <v>4993</v>
      </c>
      <c r="G669" s="194" t="s">
        <v>2762</v>
      </c>
      <c r="H669" s="195">
        <f t="shared" si="10"/>
        <v>3</v>
      </c>
      <c r="I669" s="196">
        <v>45170</v>
      </c>
      <c r="J669" s="197">
        <v>45173</v>
      </c>
      <c r="K669" s="197">
        <v>45181</v>
      </c>
      <c r="L669" s="198" t="s">
        <v>474</v>
      </c>
      <c r="M669" s="199" t="s">
        <v>537</v>
      </c>
      <c r="N669" s="200">
        <v>5</v>
      </c>
      <c r="O669" s="201">
        <v>5</v>
      </c>
      <c r="P669" s="201">
        <v>5</v>
      </c>
      <c r="Q669" s="202">
        <v>15</v>
      </c>
      <c r="R669" s="203">
        <v>262950</v>
      </c>
      <c r="S669" s="203">
        <v>31140</v>
      </c>
      <c r="T669" s="203">
        <v>0</v>
      </c>
      <c r="U669" s="204">
        <v>294090</v>
      </c>
      <c r="V669" s="212"/>
    </row>
    <row r="670" spans="1:22" ht="25.5" customHeight="1" x14ac:dyDescent="0.15">
      <c r="A670" s="207" t="s">
        <v>2763</v>
      </c>
      <c r="B670" s="208" t="s">
        <v>2764</v>
      </c>
      <c r="C670" s="209" t="s">
        <v>2756</v>
      </c>
      <c r="D670" s="210" t="s">
        <v>38</v>
      </c>
      <c r="E670" s="211" t="s">
        <v>2765</v>
      </c>
      <c r="F670" s="230" t="s">
        <v>4994</v>
      </c>
      <c r="G670" s="194" t="s">
        <v>2766</v>
      </c>
      <c r="H670" s="195">
        <f t="shared" si="10"/>
        <v>2</v>
      </c>
      <c r="I670" s="196">
        <v>45239</v>
      </c>
      <c r="J670" s="197">
        <v>45240</v>
      </c>
      <c r="K670" s="197"/>
      <c r="L670" s="198" t="s">
        <v>462</v>
      </c>
      <c r="M670" s="199" t="s">
        <v>463</v>
      </c>
      <c r="N670" s="200">
        <v>2</v>
      </c>
      <c r="O670" s="201">
        <v>2</v>
      </c>
      <c r="P670" s="201">
        <v>0</v>
      </c>
      <c r="Q670" s="202">
        <v>4</v>
      </c>
      <c r="R670" s="203">
        <v>123300</v>
      </c>
      <c r="S670" s="203">
        <v>2331</v>
      </c>
      <c r="T670" s="203">
        <v>31900</v>
      </c>
      <c r="U670" s="204">
        <v>157531</v>
      </c>
      <c r="V670" s="212"/>
    </row>
    <row r="671" spans="1:22" ht="25.5" customHeight="1" x14ac:dyDescent="0.15">
      <c r="A671" s="207" t="s">
        <v>2767</v>
      </c>
      <c r="B671" s="208" t="s">
        <v>2768</v>
      </c>
      <c r="C671" s="209" t="s">
        <v>2756</v>
      </c>
      <c r="D671" s="210" t="s">
        <v>38</v>
      </c>
      <c r="E671" s="211" t="s">
        <v>2769</v>
      </c>
      <c r="F671" s="230" t="s">
        <v>4995</v>
      </c>
      <c r="G671" s="194" t="s">
        <v>2770</v>
      </c>
      <c r="H671" s="195">
        <f t="shared" si="10"/>
        <v>3</v>
      </c>
      <c r="I671" s="196">
        <v>45185</v>
      </c>
      <c r="J671" s="197">
        <v>45227</v>
      </c>
      <c r="K671" s="197">
        <v>45248</v>
      </c>
      <c r="L671" s="198" t="s">
        <v>257</v>
      </c>
      <c r="M671" s="199" t="s">
        <v>521</v>
      </c>
      <c r="N671" s="200">
        <v>5</v>
      </c>
      <c r="O671" s="201">
        <v>5</v>
      </c>
      <c r="P671" s="201">
        <v>5</v>
      </c>
      <c r="Q671" s="202">
        <v>15</v>
      </c>
      <c r="R671" s="203">
        <v>340950</v>
      </c>
      <c r="S671" s="203">
        <v>41790</v>
      </c>
      <c r="T671" s="203">
        <v>0</v>
      </c>
      <c r="U671" s="204">
        <v>382740</v>
      </c>
      <c r="V671" s="212"/>
    </row>
    <row r="672" spans="1:22" ht="25.5" customHeight="1" x14ac:dyDescent="0.15">
      <c r="A672" s="207" t="s">
        <v>2771</v>
      </c>
      <c r="B672" s="208" t="s">
        <v>2772</v>
      </c>
      <c r="C672" s="209" t="s">
        <v>2756</v>
      </c>
      <c r="D672" s="210" t="s">
        <v>38</v>
      </c>
      <c r="E672" s="211" t="s">
        <v>2773</v>
      </c>
      <c r="F672" s="230" t="s">
        <v>4996</v>
      </c>
      <c r="G672" s="194" t="s">
        <v>2774</v>
      </c>
      <c r="H672" s="195">
        <f t="shared" si="10"/>
        <v>1</v>
      </c>
      <c r="I672" s="196">
        <v>45083</v>
      </c>
      <c r="J672" s="197"/>
      <c r="K672" s="197"/>
      <c r="L672" s="198" t="s">
        <v>610</v>
      </c>
      <c r="M672" s="199" t="s">
        <v>2775</v>
      </c>
      <c r="N672" s="200">
        <v>5</v>
      </c>
      <c r="O672" s="201">
        <v>0</v>
      </c>
      <c r="P672" s="201">
        <v>0</v>
      </c>
      <c r="Q672" s="202">
        <v>5</v>
      </c>
      <c r="R672" s="203">
        <v>100850</v>
      </c>
      <c r="S672" s="203">
        <v>9140</v>
      </c>
      <c r="T672" s="203">
        <v>50000</v>
      </c>
      <c r="U672" s="204">
        <v>159990</v>
      </c>
      <c r="V672" s="212"/>
    </row>
    <row r="673" spans="1:22" ht="25.5" customHeight="1" x14ac:dyDescent="0.15">
      <c r="A673" s="207" t="s">
        <v>2776</v>
      </c>
      <c r="B673" s="208" t="s">
        <v>2777</v>
      </c>
      <c r="C673" s="209" t="s">
        <v>2756</v>
      </c>
      <c r="D673" s="210" t="s">
        <v>38</v>
      </c>
      <c r="E673" s="211" t="s">
        <v>2778</v>
      </c>
      <c r="F673" s="230" t="s">
        <v>4997</v>
      </c>
      <c r="G673" s="194" t="s">
        <v>2774</v>
      </c>
      <c r="H673" s="195">
        <f t="shared" si="10"/>
        <v>1</v>
      </c>
      <c r="I673" s="196">
        <v>45091</v>
      </c>
      <c r="J673" s="197"/>
      <c r="K673" s="197"/>
      <c r="L673" s="198" t="s">
        <v>610</v>
      </c>
      <c r="M673" s="199" t="s">
        <v>2775</v>
      </c>
      <c r="N673" s="200">
        <v>5</v>
      </c>
      <c r="O673" s="201">
        <v>0</v>
      </c>
      <c r="P673" s="201">
        <v>0</v>
      </c>
      <c r="Q673" s="202">
        <v>5</v>
      </c>
      <c r="R673" s="203">
        <v>133450</v>
      </c>
      <c r="S673" s="203">
        <v>8500</v>
      </c>
      <c r="T673" s="203">
        <v>50000</v>
      </c>
      <c r="U673" s="204">
        <v>191950</v>
      </c>
      <c r="V673" s="212"/>
    </row>
    <row r="674" spans="1:22" ht="25.5" customHeight="1" x14ac:dyDescent="0.15">
      <c r="A674" s="207" t="s">
        <v>2779</v>
      </c>
      <c r="B674" s="208" t="s">
        <v>2780</v>
      </c>
      <c r="C674" s="209" t="s">
        <v>2756</v>
      </c>
      <c r="D674" s="210" t="s">
        <v>38</v>
      </c>
      <c r="E674" s="211" t="s">
        <v>2781</v>
      </c>
      <c r="F674" s="230" t="s">
        <v>4998</v>
      </c>
      <c r="G674" s="194" t="s">
        <v>2774</v>
      </c>
      <c r="H674" s="195">
        <f t="shared" si="10"/>
        <v>1</v>
      </c>
      <c r="I674" s="196">
        <v>45097</v>
      </c>
      <c r="J674" s="197"/>
      <c r="K674" s="197"/>
      <c r="L674" s="198" t="s">
        <v>610</v>
      </c>
      <c r="M674" s="199" t="s">
        <v>2775</v>
      </c>
      <c r="N674" s="200">
        <v>5</v>
      </c>
      <c r="O674" s="201">
        <v>0</v>
      </c>
      <c r="P674" s="201">
        <v>0</v>
      </c>
      <c r="Q674" s="202">
        <v>5</v>
      </c>
      <c r="R674" s="203">
        <v>133450</v>
      </c>
      <c r="S674" s="203">
        <v>19180</v>
      </c>
      <c r="T674" s="203">
        <v>50000</v>
      </c>
      <c r="U674" s="204">
        <v>202630</v>
      </c>
      <c r="V674" s="212"/>
    </row>
    <row r="675" spans="1:22" ht="25.5" customHeight="1" x14ac:dyDescent="0.15">
      <c r="A675" s="207" t="s">
        <v>2782</v>
      </c>
      <c r="B675" s="208" t="s">
        <v>2783</v>
      </c>
      <c r="C675" s="209" t="s">
        <v>2756</v>
      </c>
      <c r="D675" s="210" t="s">
        <v>38</v>
      </c>
      <c r="E675" s="211" t="s">
        <v>2784</v>
      </c>
      <c r="F675" s="230" t="s">
        <v>4999</v>
      </c>
      <c r="G675" s="194" t="s">
        <v>2774</v>
      </c>
      <c r="H675" s="195">
        <f t="shared" si="10"/>
        <v>1</v>
      </c>
      <c r="I675" s="196">
        <v>45103</v>
      </c>
      <c r="J675" s="197"/>
      <c r="K675" s="197"/>
      <c r="L675" s="198" t="s">
        <v>610</v>
      </c>
      <c r="M675" s="199" t="s">
        <v>2775</v>
      </c>
      <c r="N675" s="200">
        <v>5</v>
      </c>
      <c r="O675" s="201">
        <v>0</v>
      </c>
      <c r="P675" s="201">
        <v>0</v>
      </c>
      <c r="Q675" s="202">
        <v>5</v>
      </c>
      <c r="R675" s="203">
        <v>100850</v>
      </c>
      <c r="S675" s="203">
        <v>22260</v>
      </c>
      <c r="T675" s="203">
        <v>50000</v>
      </c>
      <c r="U675" s="204">
        <v>173110</v>
      </c>
      <c r="V675" s="212"/>
    </row>
    <row r="676" spans="1:22" ht="25.5" customHeight="1" x14ac:dyDescent="0.15">
      <c r="A676" s="207" t="s">
        <v>2785</v>
      </c>
      <c r="B676" s="208" t="s">
        <v>2786</v>
      </c>
      <c r="C676" s="209" t="s">
        <v>2756</v>
      </c>
      <c r="D676" s="210" t="s">
        <v>38</v>
      </c>
      <c r="E676" s="211" t="s">
        <v>2787</v>
      </c>
      <c r="F676" s="230" t="s">
        <v>5000</v>
      </c>
      <c r="G676" s="194" t="s">
        <v>2774</v>
      </c>
      <c r="H676" s="195">
        <f t="shared" si="10"/>
        <v>1</v>
      </c>
      <c r="I676" s="196">
        <v>45177</v>
      </c>
      <c r="J676" s="197"/>
      <c r="K676" s="197"/>
      <c r="L676" s="198" t="s">
        <v>610</v>
      </c>
      <c r="M676" s="199" t="s">
        <v>2775</v>
      </c>
      <c r="N676" s="200">
        <v>5</v>
      </c>
      <c r="O676" s="201">
        <v>0</v>
      </c>
      <c r="P676" s="201">
        <v>0</v>
      </c>
      <c r="Q676" s="202">
        <v>5</v>
      </c>
      <c r="R676" s="203">
        <v>100850</v>
      </c>
      <c r="S676" s="203">
        <v>18380</v>
      </c>
      <c r="T676" s="203">
        <v>50000</v>
      </c>
      <c r="U676" s="204">
        <v>169230</v>
      </c>
      <c r="V676" s="212"/>
    </row>
    <row r="677" spans="1:22" ht="25.5" customHeight="1" x14ac:dyDescent="0.15">
      <c r="A677" s="207" t="s">
        <v>2788</v>
      </c>
      <c r="B677" s="208" t="s">
        <v>2789</v>
      </c>
      <c r="C677" s="209" t="s">
        <v>2756</v>
      </c>
      <c r="D677" s="210" t="s">
        <v>38</v>
      </c>
      <c r="E677" s="211" t="s">
        <v>2790</v>
      </c>
      <c r="F677" s="230" t="s">
        <v>5001</v>
      </c>
      <c r="G677" s="194" t="s">
        <v>2774</v>
      </c>
      <c r="H677" s="195">
        <f t="shared" si="10"/>
        <v>1</v>
      </c>
      <c r="I677" s="196">
        <v>45178</v>
      </c>
      <c r="J677" s="197"/>
      <c r="K677" s="197"/>
      <c r="L677" s="198" t="s">
        <v>610</v>
      </c>
      <c r="M677" s="199" t="s">
        <v>2775</v>
      </c>
      <c r="N677" s="200">
        <v>5</v>
      </c>
      <c r="O677" s="201">
        <v>0</v>
      </c>
      <c r="P677" s="201">
        <v>0</v>
      </c>
      <c r="Q677" s="202">
        <v>5</v>
      </c>
      <c r="R677" s="203">
        <v>211450</v>
      </c>
      <c r="S677" s="203">
        <v>13660</v>
      </c>
      <c r="T677" s="203">
        <v>50000</v>
      </c>
      <c r="U677" s="204">
        <v>275110</v>
      </c>
      <c r="V677" s="212"/>
    </row>
    <row r="678" spans="1:22" ht="25.5" customHeight="1" x14ac:dyDescent="0.15">
      <c r="A678" s="207" t="s">
        <v>2791</v>
      </c>
      <c r="B678" s="208" t="s">
        <v>2792</v>
      </c>
      <c r="C678" s="209" t="s">
        <v>2756</v>
      </c>
      <c r="D678" s="210" t="s">
        <v>38</v>
      </c>
      <c r="E678" s="211" t="s">
        <v>2793</v>
      </c>
      <c r="F678" s="230" t="s">
        <v>5002</v>
      </c>
      <c r="G678" s="194" t="s">
        <v>2774</v>
      </c>
      <c r="H678" s="195">
        <f t="shared" si="10"/>
        <v>1</v>
      </c>
      <c r="I678" s="196">
        <v>45190</v>
      </c>
      <c r="J678" s="197"/>
      <c r="K678" s="197"/>
      <c r="L678" s="198" t="s">
        <v>610</v>
      </c>
      <c r="M678" s="199" t="s">
        <v>2775</v>
      </c>
      <c r="N678" s="200">
        <v>5</v>
      </c>
      <c r="O678" s="201">
        <v>0</v>
      </c>
      <c r="P678" s="201">
        <v>0</v>
      </c>
      <c r="Q678" s="202">
        <v>5</v>
      </c>
      <c r="R678" s="203">
        <v>133450</v>
      </c>
      <c r="S678" s="203">
        <v>12240</v>
      </c>
      <c r="T678" s="203">
        <v>50000</v>
      </c>
      <c r="U678" s="204">
        <v>195690</v>
      </c>
      <c r="V678" s="212"/>
    </row>
    <row r="679" spans="1:22" ht="25.5" customHeight="1" x14ac:dyDescent="0.15">
      <c r="A679" s="207" t="s">
        <v>2794</v>
      </c>
      <c r="B679" s="208" t="s">
        <v>2795</v>
      </c>
      <c r="C679" s="209" t="s">
        <v>2756</v>
      </c>
      <c r="D679" s="210" t="s">
        <v>38</v>
      </c>
      <c r="E679" s="211" t="s">
        <v>2796</v>
      </c>
      <c r="F679" s="230" t="s">
        <v>5003</v>
      </c>
      <c r="G679" s="194" t="s">
        <v>2774</v>
      </c>
      <c r="H679" s="195">
        <f t="shared" si="10"/>
        <v>1</v>
      </c>
      <c r="I679" s="196">
        <v>45218</v>
      </c>
      <c r="J679" s="197"/>
      <c r="K679" s="197"/>
      <c r="L679" s="198" t="s">
        <v>610</v>
      </c>
      <c r="M679" s="199" t="s">
        <v>2775</v>
      </c>
      <c r="N679" s="200">
        <v>5</v>
      </c>
      <c r="O679" s="201">
        <v>0</v>
      </c>
      <c r="P679" s="201">
        <v>0</v>
      </c>
      <c r="Q679" s="202">
        <v>5</v>
      </c>
      <c r="R679" s="203">
        <v>100850</v>
      </c>
      <c r="S679" s="203">
        <v>11180</v>
      </c>
      <c r="T679" s="203">
        <v>50000</v>
      </c>
      <c r="U679" s="204">
        <v>162030</v>
      </c>
      <c r="V679" s="212"/>
    </row>
    <row r="680" spans="1:22" ht="25.5" customHeight="1" x14ac:dyDescent="0.15">
      <c r="A680" s="207" t="s">
        <v>2797</v>
      </c>
      <c r="B680" s="208" t="s">
        <v>2798</v>
      </c>
      <c r="C680" s="209" t="s">
        <v>2756</v>
      </c>
      <c r="D680" s="210" t="s">
        <v>38</v>
      </c>
      <c r="E680" s="211" t="s">
        <v>2799</v>
      </c>
      <c r="F680" s="230" t="s">
        <v>5004</v>
      </c>
      <c r="G680" s="194" t="s">
        <v>2774</v>
      </c>
      <c r="H680" s="195">
        <f t="shared" si="10"/>
        <v>1</v>
      </c>
      <c r="I680" s="196">
        <v>45237</v>
      </c>
      <c r="J680" s="197"/>
      <c r="K680" s="197"/>
      <c r="L680" s="198" t="s">
        <v>610</v>
      </c>
      <c r="M680" s="199" t="s">
        <v>2775</v>
      </c>
      <c r="N680" s="200">
        <v>5</v>
      </c>
      <c r="O680" s="201">
        <v>0</v>
      </c>
      <c r="P680" s="201">
        <v>0</v>
      </c>
      <c r="Q680" s="202">
        <v>5</v>
      </c>
      <c r="R680" s="203">
        <v>100850</v>
      </c>
      <c r="S680" s="203">
        <v>6680</v>
      </c>
      <c r="T680" s="203">
        <v>50000</v>
      </c>
      <c r="U680" s="204">
        <v>157530</v>
      </c>
      <c r="V680" s="212"/>
    </row>
    <row r="681" spans="1:22" ht="25.5" customHeight="1" x14ac:dyDescent="0.15">
      <c r="A681" s="207" t="s">
        <v>2800</v>
      </c>
      <c r="B681" s="208" t="s">
        <v>2801</v>
      </c>
      <c r="C681" s="209" t="s">
        <v>2756</v>
      </c>
      <c r="D681" s="210" t="s">
        <v>38</v>
      </c>
      <c r="E681" s="211" t="s">
        <v>2802</v>
      </c>
      <c r="F681" s="230" t="s">
        <v>5005</v>
      </c>
      <c r="G681" s="194" t="s">
        <v>2774</v>
      </c>
      <c r="H681" s="195">
        <f t="shared" si="10"/>
        <v>1</v>
      </c>
      <c r="I681" s="196">
        <v>45240</v>
      </c>
      <c r="J681" s="197"/>
      <c r="K681" s="197"/>
      <c r="L681" s="198" t="s">
        <v>610</v>
      </c>
      <c r="M681" s="199" t="s">
        <v>2775</v>
      </c>
      <c r="N681" s="200">
        <v>5</v>
      </c>
      <c r="O681" s="201">
        <v>0</v>
      </c>
      <c r="P681" s="201">
        <v>0</v>
      </c>
      <c r="Q681" s="202">
        <v>5</v>
      </c>
      <c r="R681" s="203">
        <v>100850</v>
      </c>
      <c r="S681" s="203">
        <v>9100</v>
      </c>
      <c r="T681" s="203">
        <v>50000</v>
      </c>
      <c r="U681" s="204">
        <v>159950</v>
      </c>
      <c r="V681" s="212"/>
    </row>
    <row r="682" spans="1:22" ht="25.5" customHeight="1" x14ac:dyDescent="0.15">
      <c r="A682" s="207" t="s">
        <v>2803</v>
      </c>
      <c r="B682" s="208" t="s">
        <v>2804</v>
      </c>
      <c r="C682" s="209" t="s">
        <v>2756</v>
      </c>
      <c r="D682" s="210" t="s">
        <v>38</v>
      </c>
      <c r="E682" s="211" t="s">
        <v>2805</v>
      </c>
      <c r="F682" s="230" t="s">
        <v>5006</v>
      </c>
      <c r="G682" s="194" t="s">
        <v>2774</v>
      </c>
      <c r="H682" s="195">
        <f t="shared" si="10"/>
        <v>1</v>
      </c>
      <c r="I682" s="196">
        <v>45308</v>
      </c>
      <c r="J682" s="197"/>
      <c r="K682" s="197"/>
      <c r="L682" s="198" t="s">
        <v>610</v>
      </c>
      <c r="M682" s="199" t="s">
        <v>2775</v>
      </c>
      <c r="N682" s="200">
        <v>5</v>
      </c>
      <c r="O682" s="201">
        <v>0</v>
      </c>
      <c r="P682" s="201">
        <v>0</v>
      </c>
      <c r="Q682" s="202">
        <v>5</v>
      </c>
      <c r="R682" s="203">
        <v>100850</v>
      </c>
      <c r="S682" s="203">
        <v>8040</v>
      </c>
      <c r="T682" s="203">
        <v>50000</v>
      </c>
      <c r="U682" s="204">
        <v>158890</v>
      </c>
      <c r="V682" s="212"/>
    </row>
    <row r="683" spans="1:22" ht="25.5" customHeight="1" x14ac:dyDescent="0.15">
      <c r="A683" s="207" t="s">
        <v>2806</v>
      </c>
      <c r="B683" s="208" t="s">
        <v>2807</v>
      </c>
      <c r="C683" s="209" t="s">
        <v>2756</v>
      </c>
      <c r="D683" s="210" t="s">
        <v>38</v>
      </c>
      <c r="E683" s="211" t="s">
        <v>2808</v>
      </c>
      <c r="F683" s="230" t="s">
        <v>5007</v>
      </c>
      <c r="G683" s="194" t="s">
        <v>479</v>
      </c>
      <c r="H683" s="195">
        <f t="shared" si="10"/>
        <v>3</v>
      </c>
      <c r="I683" s="196">
        <v>45082</v>
      </c>
      <c r="J683" s="197">
        <v>45083</v>
      </c>
      <c r="K683" s="197">
        <v>45084</v>
      </c>
      <c r="L683" s="198" t="s">
        <v>474</v>
      </c>
      <c r="M683" s="199" t="s">
        <v>480</v>
      </c>
      <c r="N683" s="200">
        <v>5</v>
      </c>
      <c r="O683" s="201">
        <v>5</v>
      </c>
      <c r="P683" s="201">
        <v>5</v>
      </c>
      <c r="Q683" s="202">
        <v>15</v>
      </c>
      <c r="R683" s="203">
        <v>400350</v>
      </c>
      <c r="S683" s="203">
        <v>0</v>
      </c>
      <c r="T683" s="203">
        <v>50000</v>
      </c>
      <c r="U683" s="204">
        <v>450350</v>
      </c>
      <c r="V683" s="212"/>
    </row>
    <row r="684" spans="1:22" ht="25.5" customHeight="1" x14ac:dyDescent="0.15">
      <c r="A684" s="207" t="s">
        <v>2809</v>
      </c>
      <c r="B684" s="208" t="s">
        <v>2810</v>
      </c>
      <c r="C684" s="209" t="s">
        <v>2756</v>
      </c>
      <c r="D684" s="210" t="s">
        <v>38</v>
      </c>
      <c r="E684" s="211" t="s">
        <v>2811</v>
      </c>
      <c r="F684" s="230" t="s">
        <v>5008</v>
      </c>
      <c r="G684" s="194" t="s">
        <v>479</v>
      </c>
      <c r="H684" s="195">
        <f t="shared" si="10"/>
        <v>2</v>
      </c>
      <c r="I684" s="196">
        <v>45238</v>
      </c>
      <c r="J684" s="197">
        <v>45239</v>
      </c>
      <c r="K684" s="197"/>
      <c r="L684" s="198" t="s">
        <v>474</v>
      </c>
      <c r="M684" s="199" t="s">
        <v>480</v>
      </c>
      <c r="N684" s="200">
        <v>5</v>
      </c>
      <c r="O684" s="201">
        <v>5</v>
      </c>
      <c r="P684" s="201">
        <v>0</v>
      </c>
      <c r="Q684" s="202">
        <v>10</v>
      </c>
      <c r="R684" s="203">
        <v>266900</v>
      </c>
      <c r="S684" s="217">
        <v>500000</v>
      </c>
      <c r="T684" s="203">
        <v>50000</v>
      </c>
      <c r="U684" s="204">
        <v>816900</v>
      </c>
      <c r="V684" s="212" t="s">
        <v>573</v>
      </c>
    </row>
    <row r="685" spans="1:22" ht="25.5" customHeight="1" x14ac:dyDescent="0.15">
      <c r="A685" s="207" t="s">
        <v>2812</v>
      </c>
      <c r="B685" s="208" t="s">
        <v>2813</v>
      </c>
      <c r="C685" s="209" t="s">
        <v>2756</v>
      </c>
      <c r="D685" s="210" t="s">
        <v>38</v>
      </c>
      <c r="E685" s="211" t="s">
        <v>2814</v>
      </c>
      <c r="F685" s="230" t="s">
        <v>5009</v>
      </c>
      <c r="G685" s="194" t="s">
        <v>2815</v>
      </c>
      <c r="H685" s="195">
        <f t="shared" si="10"/>
        <v>3</v>
      </c>
      <c r="I685" s="196">
        <v>45117</v>
      </c>
      <c r="J685" s="197">
        <v>45180</v>
      </c>
      <c r="K685" s="197">
        <v>45194</v>
      </c>
      <c r="L685" s="198" t="s">
        <v>257</v>
      </c>
      <c r="M685" s="199" t="s">
        <v>564</v>
      </c>
      <c r="N685" s="200">
        <v>1</v>
      </c>
      <c r="O685" s="201">
        <v>1</v>
      </c>
      <c r="P685" s="201">
        <v>1</v>
      </c>
      <c r="Q685" s="202">
        <v>3</v>
      </c>
      <c r="R685" s="203">
        <v>161670</v>
      </c>
      <c r="S685" s="203">
        <v>10080</v>
      </c>
      <c r="T685" s="203">
        <v>0</v>
      </c>
      <c r="U685" s="204">
        <v>171750</v>
      </c>
      <c r="V685" s="212"/>
    </row>
    <row r="686" spans="1:22" ht="25.5" customHeight="1" x14ac:dyDescent="0.15">
      <c r="A686" s="207" t="s">
        <v>2816</v>
      </c>
      <c r="B686" s="208" t="s">
        <v>2817</v>
      </c>
      <c r="C686" s="209" t="s">
        <v>2756</v>
      </c>
      <c r="D686" s="210" t="s">
        <v>38</v>
      </c>
      <c r="E686" s="211" t="s">
        <v>2818</v>
      </c>
      <c r="F686" s="230" t="s">
        <v>5010</v>
      </c>
      <c r="G686" s="194" t="s">
        <v>2819</v>
      </c>
      <c r="H686" s="195">
        <f t="shared" si="10"/>
        <v>3</v>
      </c>
      <c r="I686" s="196">
        <v>45251</v>
      </c>
      <c r="J686" s="197">
        <v>45260</v>
      </c>
      <c r="K686" s="197">
        <v>45261</v>
      </c>
      <c r="L686" s="198" t="s">
        <v>474</v>
      </c>
      <c r="M686" s="199" t="s">
        <v>537</v>
      </c>
      <c r="N686" s="200">
        <v>5</v>
      </c>
      <c r="O686" s="201">
        <v>5</v>
      </c>
      <c r="P686" s="201">
        <v>5</v>
      </c>
      <c r="Q686" s="202">
        <v>15</v>
      </c>
      <c r="R686" s="203">
        <v>262950</v>
      </c>
      <c r="S686" s="203">
        <v>13980</v>
      </c>
      <c r="T686" s="203">
        <v>0</v>
      </c>
      <c r="U686" s="204">
        <v>276930</v>
      </c>
      <c r="V686" s="212"/>
    </row>
    <row r="687" spans="1:22" ht="25.5" customHeight="1" x14ac:dyDescent="0.15">
      <c r="A687" s="207" t="s">
        <v>2820</v>
      </c>
      <c r="B687" s="208" t="s">
        <v>2821</v>
      </c>
      <c r="C687" s="209" t="s">
        <v>2756</v>
      </c>
      <c r="D687" s="210" t="s">
        <v>38</v>
      </c>
      <c r="E687" s="211" t="s">
        <v>2822</v>
      </c>
      <c r="F687" s="230" t="s">
        <v>5011</v>
      </c>
      <c r="G687" s="194" t="s">
        <v>2819</v>
      </c>
      <c r="H687" s="195">
        <f t="shared" si="10"/>
        <v>3</v>
      </c>
      <c r="I687" s="196">
        <v>45266</v>
      </c>
      <c r="J687" s="197">
        <v>45267</v>
      </c>
      <c r="K687" s="197">
        <v>45268</v>
      </c>
      <c r="L687" s="198" t="s">
        <v>474</v>
      </c>
      <c r="M687" s="199" t="s">
        <v>537</v>
      </c>
      <c r="N687" s="200">
        <v>3</v>
      </c>
      <c r="O687" s="201">
        <v>3</v>
      </c>
      <c r="P687" s="201">
        <v>3</v>
      </c>
      <c r="Q687" s="202">
        <v>9</v>
      </c>
      <c r="R687" s="203">
        <v>200550</v>
      </c>
      <c r="S687" s="203">
        <v>24600</v>
      </c>
      <c r="T687" s="203">
        <v>0</v>
      </c>
      <c r="U687" s="204">
        <v>225150</v>
      </c>
      <c r="V687" s="212"/>
    </row>
    <row r="688" spans="1:22" ht="25.5" customHeight="1" x14ac:dyDescent="0.15">
      <c r="A688" s="207" t="s">
        <v>2823</v>
      </c>
      <c r="B688" s="208" t="s">
        <v>2824</v>
      </c>
      <c r="C688" s="209" t="s">
        <v>2756</v>
      </c>
      <c r="D688" s="210" t="s">
        <v>38</v>
      </c>
      <c r="E688" s="211" t="s">
        <v>2825</v>
      </c>
      <c r="F688" s="230" t="s">
        <v>5012</v>
      </c>
      <c r="G688" s="194" t="s">
        <v>2826</v>
      </c>
      <c r="H688" s="195">
        <f t="shared" si="10"/>
        <v>3</v>
      </c>
      <c r="I688" s="196">
        <v>45097</v>
      </c>
      <c r="J688" s="197">
        <v>45258</v>
      </c>
      <c r="K688" s="197">
        <v>45305</v>
      </c>
      <c r="L688" s="198" t="s">
        <v>462</v>
      </c>
      <c r="M688" s="199" t="s">
        <v>941</v>
      </c>
      <c r="N688" s="200">
        <v>0</v>
      </c>
      <c r="O688" s="201">
        <v>0</v>
      </c>
      <c r="P688" s="201">
        <v>0</v>
      </c>
      <c r="Q688" s="202">
        <v>0</v>
      </c>
      <c r="R688" s="203">
        <v>106950</v>
      </c>
      <c r="S688" s="203">
        <v>333</v>
      </c>
      <c r="T688" s="203">
        <v>0</v>
      </c>
      <c r="U688" s="204">
        <v>107283</v>
      </c>
      <c r="V688" s="212"/>
    </row>
    <row r="689" spans="1:22" ht="25.5" customHeight="1" x14ac:dyDescent="0.15">
      <c r="A689" s="207" t="s">
        <v>2827</v>
      </c>
      <c r="B689" s="208" t="s">
        <v>2828</v>
      </c>
      <c r="C689" s="209" t="s">
        <v>2756</v>
      </c>
      <c r="D689" s="210" t="s">
        <v>38</v>
      </c>
      <c r="E689" s="211" t="s">
        <v>2829</v>
      </c>
      <c r="F689" s="230" t="s">
        <v>5013</v>
      </c>
      <c r="G689" s="194" t="s">
        <v>2830</v>
      </c>
      <c r="H689" s="195">
        <f t="shared" si="10"/>
        <v>3</v>
      </c>
      <c r="I689" s="196">
        <v>45174</v>
      </c>
      <c r="J689" s="197">
        <v>45181</v>
      </c>
      <c r="K689" s="197">
        <v>45188</v>
      </c>
      <c r="L689" s="198" t="s">
        <v>610</v>
      </c>
      <c r="M689" s="199" t="s">
        <v>732</v>
      </c>
      <c r="N689" s="200">
        <v>5</v>
      </c>
      <c r="O689" s="201">
        <v>5</v>
      </c>
      <c r="P689" s="201">
        <v>5</v>
      </c>
      <c r="Q689" s="202">
        <v>15</v>
      </c>
      <c r="R689" s="203">
        <v>400350</v>
      </c>
      <c r="S689" s="203">
        <v>13320</v>
      </c>
      <c r="T689" s="203">
        <v>50000</v>
      </c>
      <c r="U689" s="204">
        <v>463670</v>
      </c>
      <c r="V689" s="212"/>
    </row>
    <row r="690" spans="1:22" ht="25.5" customHeight="1" x14ac:dyDescent="0.15">
      <c r="A690" s="207" t="s">
        <v>2831</v>
      </c>
      <c r="B690" s="208" t="s">
        <v>2832</v>
      </c>
      <c r="C690" s="209" t="s">
        <v>2756</v>
      </c>
      <c r="D690" s="210" t="s">
        <v>38</v>
      </c>
      <c r="E690" s="211" t="s">
        <v>2833</v>
      </c>
      <c r="F690" s="230" t="s">
        <v>5014</v>
      </c>
      <c r="G690" s="194" t="s">
        <v>2830</v>
      </c>
      <c r="H690" s="195">
        <f t="shared" si="10"/>
        <v>3</v>
      </c>
      <c r="I690" s="196">
        <v>45222</v>
      </c>
      <c r="J690" s="197">
        <v>45229</v>
      </c>
      <c r="K690" s="197">
        <v>45236</v>
      </c>
      <c r="L690" s="198" t="s">
        <v>610</v>
      </c>
      <c r="M690" s="199" t="s">
        <v>732</v>
      </c>
      <c r="N690" s="200">
        <v>5</v>
      </c>
      <c r="O690" s="201">
        <v>5</v>
      </c>
      <c r="P690" s="201">
        <v>5</v>
      </c>
      <c r="Q690" s="202">
        <v>15</v>
      </c>
      <c r="R690" s="203">
        <v>400350</v>
      </c>
      <c r="S690" s="203">
        <v>11520</v>
      </c>
      <c r="T690" s="203">
        <v>50000</v>
      </c>
      <c r="U690" s="204">
        <v>461870</v>
      </c>
      <c r="V690" s="212"/>
    </row>
    <row r="691" spans="1:22" ht="25.5" customHeight="1" x14ac:dyDescent="0.15">
      <c r="A691" s="207" t="s">
        <v>2834</v>
      </c>
      <c r="B691" s="208" t="s">
        <v>2835</v>
      </c>
      <c r="C691" s="209" t="s">
        <v>2756</v>
      </c>
      <c r="D691" s="210" t="s">
        <v>38</v>
      </c>
      <c r="E691" s="211" t="s">
        <v>2836</v>
      </c>
      <c r="F691" s="230" t="s">
        <v>5015</v>
      </c>
      <c r="G691" s="194" t="s">
        <v>2607</v>
      </c>
      <c r="H691" s="195">
        <f t="shared" si="10"/>
        <v>1</v>
      </c>
      <c r="I691" s="196">
        <v>45209</v>
      </c>
      <c r="J691" s="197"/>
      <c r="K691" s="197"/>
      <c r="L691" s="198" t="s">
        <v>462</v>
      </c>
      <c r="M691" s="199" t="s">
        <v>717</v>
      </c>
      <c r="N691" s="200">
        <v>5</v>
      </c>
      <c r="O691" s="201">
        <v>0</v>
      </c>
      <c r="P691" s="201">
        <v>0</v>
      </c>
      <c r="Q691" s="202">
        <v>5</v>
      </c>
      <c r="R691" s="203">
        <v>100850</v>
      </c>
      <c r="S691" s="203">
        <v>48020</v>
      </c>
      <c r="T691" s="203">
        <v>50000</v>
      </c>
      <c r="U691" s="204">
        <v>198870</v>
      </c>
      <c r="V691" s="212"/>
    </row>
    <row r="692" spans="1:22" ht="25.5" customHeight="1" x14ac:dyDescent="0.15">
      <c r="A692" s="207" t="s">
        <v>2837</v>
      </c>
      <c r="B692" s="208" t="s">
        <v>2838</v>
      </c>
      <c r="C692" s="209" t="s">
        <v>2756</v>
      </c>
      <c r="D692" s="210" t="s">
        <v>38</v>
      </c>
      <c r="E692" s="211" t="s">
        <v>2839</v>
      </c>
      <c r="F692" s="230" t="s">
        <v>5016</v>
      </c>
      <c r="G692" s="194" t="s">
        <v>2840</v>
      </c>
      <c r="H692" s="195">
        <f t="shared" si="10"/>
        <v>3</v>
      </c>
      <c r="I692" s="196">
        <v>45092</v>
      </c>
      <c r="J692" s="197">
        <v>45119</v>
      </c>
      <c r="K692" s="197">
        <v>45179</v>
      </c>
      <c r="L692" s="198" t="s">
        <v>474</v>
      </c>
      <c r="M692" s="199" t="s">
        <v>537</v>
      </c>
      <c r="N692" s="200">
        <v>5</v>
      </c>
      <c r="O692" s="201">
        <v>5</v>
      </c>
      <c r="P692" s="201">
        <v>5</v>
      </c>
      <c r="Q692" s="202">
        <v>15</v>
      </c>
      <c r="R692" s="203">
        <v>262950</v>
      </c>
      <c r="S692" s="203">
        <v>29340</v>
      </c>
      <c r="T692" s="203">
        <v>0</v>
      </c>
      <c r="U692" s="204">
        <v>292290</v>
      </c>
      <c r="V692" s="212"/>
    </row>
    <row r="693" spans="1:22" ht="25.5" customHeight="1" x14ac:dyDescent="0.15">
      <c r="A693" s="207" t="s">
        <v>2841</v>
      </c>
      <c r="B693" s="208" t="s">
        <v>2842</v>
      </c>
      <c r="C693" s="209" t="s">
        <v>2756</v>
      </c>
      <c r="D693" s="210" t="s">
        <v>38</v>
      </c>
      <c r="E693" s="211" t="s">
        <v>2843</v>
      </c>
      <c r="F693" s="230" t="s">
        <v>5017</v>
      </c>
      <c r="G693" s="194" t="s">
        <v>2840</v>
      </c>
      <c r="H693" s="195">
        <f t="shared" si="10"/>
        <v>2</v>
      </c>
      <c r="I693" s="196">
        <v>45188</v>
      </c>
      <c r="J693" s="197">
        <v>45194</v>
      </c>
      <c r="K693" s="197"/>
      <c r="L693" s="198" t="s">
        <v>474</v>
      </c>
      <c r="M693" s="199" t="s">
        <v>537</v>
      </c>
      <c r="N693" s="200">
        <v>3</v>
      </c>
      <c r="O693" s="201">
        <v>3</v>
      </c>
      <c r="P693" s="201">
        <v>0</v>
      </c>
      <c r="Q693" s="202">
        <v>6</v>
      </c>
      <c r="R693" s="203">
        <v>118100</v>
      </c>
      <c r="S693" s="203">
        <v>17960</v>
      </c>
      <c r="T693" s="203">
        <v>0</v>
      </c>
      <c r="U693" s="204">
        <v>136060</v>
      </c>
      <c r="V693" s="212"/>
    </row>
    <row r="694" spans="1:22" ht="25.5" customHeight="1" x14ac:dyDescent="0.15">
      <c r="A694" s="207" t="s">
        <v>2844</v>
      </c>
      <c r="B694" s="208" t="s">
        <v>2845</v>
      </c>
      <c r="C694" s="209" t="s">
        <v>2756</v>
      </c>
      <c r="D694" s="210" t="s">
        <v>38</v>
      </c>
      <c r="E694" s="211" t="s">
        <v>2846</v>
      </c>
      <c r="F694" s="230" t="s">
        <v>5018</v>
      </c>
      <c r="G694" s="194" t="s">
        <v>2847</v>
      </c>
      <c r="H694" s="195">
        <f t="shared" si="10"/>
        <v>2</v>
      </c>
      <c r="I694" s="196">
        <v>45236</v>
      </c>
      <c r="J694" s="197">
        <v>45257</v>
      </c>
      <c r="K694" s="197"/>
      <c r="L694" s="198" t="s">
        <v>257</v>
      </c>
      <c r="M694" s="199" t="s">
        <v>486</v>
      </c>
      <c r="N694" s="200">
        <v>4</v>
      </c>
      <c r="O694" s="201">
        <v>5</v>
      </c>
      <c r="P694" s="201">
        <v>0</v>
      </c>
      <c r="Q694" s="202">
        <v>9</v>
      </c>
      <c r="R694" s="203">
        <v>247340</v>
      </c>
      <c r="S694" s="203">
        <v>20540</v>
      </c>
      <c r="T694" s="203">
        <v>0</v>
      </c>
      <c r="U694" s="204">
        <v>267880</v>
      </c>
      <c r="V694" s="212"/>
    </row>
    <row r="695" spans="1:22" ht="25.5" customHeight="1" x14ac:dyDescent="0.15">
      <c r="A695" s="207" t="s">
        <v>2848</v>
      </c>
      <c r="B695" s="208" t="s">
        <v>2849</v>
      </c>
      <c r="C695" s="209" t="s">
        <v>2756</v>
      </c>
      <c r="D695" s="210" t="s">
        <v>38</v>
      </c>
      <c r="E695" s="211" t="s">
        <v>2850</v>
      </c>
      <c r="F695" s="230" t="s">
        <v>5019</v>
      </c>
      <c r="G695" s="194" t="s">
        <v>2851</v>
      </c>
      <c r="H695" s="195">
        <f t="shared" si="10"/>
        <v>3</v>
      </c>
      <c r="I695" s="196">
        <v>45084</v>
      </c>
      <c r="J695" s="197">
        <v>45085</v>
      </c>
      <c r="K695" s="197">
        <v>45086</v>
      </c>
      <c r="L695" s="198" t="s">
        <v>1142</v>
      </c>
      <c r="M695" s="199" t="s">
        <v>723</v>
      </c>
      <c r="N695" s="200">
        <v>5</v>
      </c>
      <c r="O695" s="201">
        <v>5</v>
      </c>
      <c r="P695" s="201">
        <v>5</v>
      </c>
      <c r="Q695" s="202">
        <v>15</v>
      </c>
      <c r="R695" s="203">
        <v>340950</v>
      </c>
      <c r="S695" s="203">
        <v>86827</v>
      </c>
      <c r="T695" s="203">
        <v>50000</v>
      </c>
      <c r="U695" s="204">
        <v>477777</v>
      </c>
      <c r="V695" s="212"/>
    </row>
    <row r="696" spans="1:22" ht="25.5" customHeight="1" x14ac:dyDescent="0.15">
      <c r="A696" s="207" t="s">
        <v>2852</v>
      </c>
      <c r="B696" s="208" t="s">
        <v>2853</v>
      </c>
      <c r="C696" s="209" t="s">
        <v>2756</v>
      </c>
      <c r="D696" s="210" t="s">
        <v>38</v>
      </c>
      <c r="E696" s="211" t="s">
        <v>2854</v>
      </c>
      <c r="F696" s="230" t="s">
        <v>5020</v>
      </c>
      <c r="G696" s="194" t="s">
        <v>2855</v>
      </c>
      <c r="H696" s="195">
        <f t="shared" si="10"/>
        <v>1</v>
      </c>
      <c r="I696" s="196">
        <v>45106</v>
      </c>
      <c r="J696" s="197"/>
      <c r="K696" s="197"/>
      <c r="L696" s="198" t="s">
        <v>1142</v>
      </c>
      <c r="M696" s="199" t="s">
        <v>723</v>
      </c>
      <c r="N696" s="200">
        <v>5</v>
      </c>
      <c r="O696" s="201">
        <v>0</v>
      </c>
      <c r="P696" s="201">
        <v>0</v>
      </c>
      <c r="Q696" s="202">
        <v>5</v>
      </c>
      <c r="R696" s="203">
        <v>113650</v>
      </c>
      <c r="S696" s="203">
        <v>11140</v>
      </c>
      <c r="T696" s="203">
        <v>48000</v>
      </c>
      <c r="U696" s="204">
        <v>172790</v>
      </c>
      <c r="V696" s="212"/>
    </row>
    <row r="697" spans="1:22" ht="25.5" customHeight="1" x14ac:dyDescent="0.15">
      <c r="A697" s="207" t="s">
        <v>2856</v>
      </c>
      <c r="B697" s="208" t="s">
        <v>2857</v>
      </c>
      <c r="C697" s="209" t="s">
        <v>2756</v>
      </c>
      <c r="D697" s="210" t="s">
        <v>38</v>
      </c>
      <c r="E697" s="211" t="s">
        <v>2858</v>
      </c>
      <c r="F697" s="230" t="s">
        <v>5021</v>
      </c>
      <c r="G697" s="194" t="s">
        <v>2859</v>
      </c>
      <c r="H697" s="195">
        <f t="shared" si="10"/>
        <v>3</v>
      </c>
      <c r="I697" s="196">
        <v>45085</v>
      </c>
      <c r="J697" s="197">
        <v>45092</v>
      </c>
      <c r="K697" s="197">
        <v>45099</v>
      </c>
      <c r="L697" s="198" t="s">
        <v>610</v>
      </c>
      <c r="M697" s="199" t="s">
        <v>732</v>
      </c>
      <c r="N697" s="200">
        <v>5</v>
      </c>
      <c r="O697" s="201">
        <v>5</v>
      </c>
      <c r="P697" s="201">
        <v>5</v>
      </c>
      <c r="Q697" s="202">
        <v>15</v>
      </c>
      <c r="R697" s="203">
        <v>400350</v>
      </c>
      <c r="S697" s="203">
        <v>5760</v>
      </c>
      <c r="T697" s="203">
        <v>50000</v>
      </c>
      <c r="U697" s="204">
        <v>456110</v>
      </c>
      <c r="V697" s="212"/>
    </row>
    <row r="698" spans="1:22" ht="25.5" customHeight="1" x14ac:dyDescent="0.15">
      <c r="A698" s="207" t="s">
        <v>2860</v>
      </c>
      <c r="B698" s="208" t="s">
        <v>2861</v>
      </c>
      <c r="C698" s="209" t="s">
        <v>2756</v>
      </c>
      <c r="D698" s="210" t="s">
        <v>38</v>
      </c>
      <c r="E698" s="211" t="s">
        <v>2862</v>
      </c>
      <c r="F698" s="230" t="s">
        <v>5022</v>
      </c>
      <c r="G698" s="194" t="s">
        <v>2724</v>
      </c>
      <c r="H698" s="195">
        <f t="shared" si="10"/>
        <v>3</v>
      </c>
      <c r="I698" s="196">
        <v>45079</v>
      </c>
      <c r="J698" s="197">
        <v>45086</v>
      </c>
      <c r="K698" s="197">
        <v>45093</v>
      </c>
      <c r="L698" s="198" t="s">
        <v>257</v>
      </c>
      <c r="M698" s="199" t="s">
        <v>521</v>
      </c>
      <c r="N698" s="200">
        <v>5</v>
      </c>
      <c r="O698" s="201">
        <v>5</v>
      </c>
      <c r="P698" s="201">
        <v>5</v>
      </c>
      <c r="Q698" s="202">
        <v>15</v>
      </c>
      <c r="R698" s="203">
        <v>302550</v>
      </c>
      <c r="S698" s="203">
        <v>34452</v>
      </c>
      <c r="T698" s="203">
        <v>6600</v>
      </c>
      <c r="U698" s="204">
        <v>343602</v>
      </c>
      <c r="V698" s="212"/>
    </row>
    <row r="699" spans="1:22" ht="25.5" customHeight="1" x14ac:dyDescent="0.15">
      <c r="A699" s="207" t="s">
        <v>2863</v>
      </c>
      <c r="B699" s="208" t="s">
        <v>2864</v>
      </c>
      <c r="C699" s="209" t="s">
        <v>2756</v>
      </c>
      <c r="D699" s="210" t="s">
        <v>38</v>
      </c>
      <c r="E699" s="211" t="s">
        <v>2865</v>
      </c>
      <c r="F699" s="230" t="s">
        <v>5023</v>
      </c>
      <c r="G699" s="194" t="s">
        <v>2866</v>
      </c>
      <c r="H699" s="195">
        <f t="shared" si="10"/>
        <v>1</v>
      </c>
      <c r="I699" s="196">
        <v>45310</v>
      </c>
      <c r="J699" s="197"/>
      <c r="K699" s="197"/>
      <c r="L699" s="198" t="s">
        <v>257</v>
      </c>
      <c r="M699" s="199" t="s">
        <v>932</v>
      </c>
      <c r="N699" s="200">
        <v>0</v>
      </c>
      <c r="O699" s="201">
        <v>0</v>
      </c>
      <c r="P699" s="201">
        <v>0</v>
      </c>
      <c r="Q699" s="202">
        <v>0</v>
      </c>
      <c r="R699" s="203">
        <v>35650</v>
      </c>
      <c r="S699" s="203">
        <v>1840</v>
      </c>
      <c r="T699" s="203">
        <v>0</v>
      </c>
      <c r="U699" s="204">
        <v>37490</v>
      </c>
      <c r="V699" s="212"/>
    </row>
    <row r="700" spans="1:22" ht="25.5" customHeight="1" x14ac:dyDescent="0.15">
      <c r="A700" s="207" t="s">
        <v>2867</v>
      </c>
      <c r="B700" s="208" t="s">
        <v>2868</v>
      </c>
      <c r="C700" s="209" t="s">
        <v>2756</v>
      </c>
      <c r="D700" s="210" t="s">
        <v>38</v>
      </c>
      <c r="E700" s="211" t="s">
        <v>2869</v>
      </c>
      <c r="F700" s="230" t="s">
        <v>5024</v>
      </c>
      <c r="G700" s="194" t="s">
        <v>2870</v>
      </c>
      <c r="H700" s="195">
        <f t="shared" si="10"/>
        <v>3</v>
      </c>
      <c r="I700" s="196">
        <v>45210</v>
      </c>
      <c r="J700" s="197">
        <v>45224</v>
      </c>
      <c r="K700" s="197">
        <v>45226</v>
      </c>
      <c r="L700" s="198" t="s">
        <v>531</v>
      </c>
      <c r="M700" s="199" t="s">
        <v>532</v>
      </c>
      <c r="N700" s="200">
        <v>1</v>
      </c>
      <c r="O700" s="201">
        <v>1</v>
      </c>
      <c r="P700" s="201">
        <v>1</v>
      </c>
      <c r="Q700" s="202">
        <v>3</v>
      </c>
      <c r="R700" s="203">
        <v>138150</v>
      </c>
      <c r="S700" s="203">
        <v>13800</v>
      </c>
      <c r="T700" s="203">
        <v>50000</v>
      </c>
      <c r="U700" s="204">
        <v>201950</v>
      </c>
      <c r="V700" s="212"/>
    </row>
    <row r="701" spans="1:22" ht="25.5" customHeight="1" x14ac:dyDescent="0.15">
      <c r="A701" s="207" t="s">
        <v>2871</v>
      </c>
      <c r="B701" s="208" t="s">
        <v>2872</v>
      </c>
      <c r="C701" s="209" t="s">
        <v>2756</v>
      </c>
      <c r="D701" s="210" t="s">
        <v>38</v>
      </c>
      <c r="E701" s="211" t="s">
        <v>2873</v>
      </c>
      <c r="F701" s="230" t="s">
        <v>5025</v>
      </c>
      <c r="G701" s="194" t="s">
        <v>2874</v>
      </c>
      <c r="H701" s="195">
        <f t="shared" si="10"/>
        <v>3</v>
      </c>
      <c r="I701" s="196">
        <v>45167</v>
      </c>
      <c r="J701" s="197">
        <v>45170</v>
      </c>
      <c r="K701" s="197">
        <v>45177</v>
      </c>
      <c r="L701" s="198" t="s">
        <v>610</v>
      </c>
      <c r="M701" s="199" t="s">
        <v>732</v>
      </c>
      <c r="N701" s="200">
        <v>5</v>
      </c>
      <c r="O701" s="201">
        <v>5</v>
      </c>
      <c r="P701" s="201">
        <v>5</v>
      </c>
      <c r="Q701" s="202">
        <v>15</v>
      </c>
      <c r="R701" s="203">
        <v>400350</v>
      </c>
      <c r="S701" s="203">
        <v>14400</v>
      </c>
      <c r="T701" s="203">
        <v>50000</v>
      </c>
      <c r="U701" s="204">
        <v>464750</v>
      </c>
      <c r="V701" s="212"/>
    </row>
    <row r="702" spans="1:22" ht="25.5" customHeight="1" x14ac:dyDescent="0.15">
      <c r="A702" s="207" t="s">
        <v>2875</v>
      </c>
      <c r="B702" s="208" t="s">
        <v>2876</v>
      </c>
      <c r="C702" s="209" t="s">
        <v>2756</v>
      </c>
      <c r="D702" s="210" t="s">
        <v>38</v>
      </c>
      <c r="E702" s="211" t="s">
        <v>2877</v>
      </c>
      <c r="F702" s="230" t="s">
        <v>5026</v>
      </c>
      <c r="G702" s="194" t="s">
        <v>2874</v>
      </c>
      <c r="H702" s="195">
        <f t="shared" si="10"/>
        <v>3</v>
      </c>
      <c r="I702" s="196">
        <v>45191</v>
      </c>
      <c r="J702" s="197">
        <v>45194</v>
      </c>
      <c r="K702" s="197">
        <v>45196</v>
      </c>
      <c r="L702" s="198" t="s">
        <v>610</v>
      </c>
      <c r="M702" s="199" t="s">
        <v>732</v>
      </c>
      <c r="N702" s="200">
        <v>5</v>
      </c>
      <c r="O702" s="201">
        <v>5</v>
      </c>
      <c r="P702" s="201">
        <v>5</v>
      </c>
      <c r="Q702" s="202">
        <v>15</v>
      </c>
      <c r="R702" s="203">
        <v>400350</v>
      </c>
      <c r="S702" s="203">
        <v>5760</v>
      </c>
      <c r="T702" s="203">
        <v>50000</v>
      </c>
      <c r="U702" s="204">
        <v>456110</v>
      </c>
      <c r="V702" s="212" t="s">
        <v>573</v>
      </c>
    </row>
    <row r="703" spans="1:22" ht="25.5" customHeight="1" x14ac:dyDescent="0.15">
      <c r="A703" s="207" t="s">
        <v>2878</v>
      </c>
      <c r="B703" s="208" t="s">
        <v>2879</v>
      </c>
      <c r="C703" s="209" t="s">
        <v>2756</v>
      </c>
      <c r="D703" s="210" t="s">
        <v>38</v>
      </c>
      <c r="E703" s="211" t="s">
        <v>2880</v>
      </c>
      <c r="F703" s="230" t="s">
        <v>5027</v>
      </c>
      <c r="G703" s="194" t="s">
        <v>2874</v>
      </c>
      <c r="H703" s="195">
        <f t="shared" si="10"/>
        <v>3</v>
      </c>
      <c r="I703" s="196">
        <v>45195</v>
      </c>
      <c r="J703" s="197">
        <v>45202</v>
      </c>
      <c r="K703" s="197">
        <v>45209</v>
      </c>
      <c r="L703" s="198" t="s">
        <v>610</v>
      </c>
      <c r="M703" s="199" t="s">
        <v>732</v>
      </c>
      <c r="N703" s="200">
        <v>5</v>
      </c>
      <c r="O703" s="201">
        <v>5</v>
      </c>
      <c r="P703" s="201">
        <v>5</v>
      </c>
      <c r="Q703" s="202">
        <v>15</v>
      </c>
      <c r="R703" s="203">
        <v>400350</v>
      </c>
      <c r="S703" s="203">
        <v>14040</v>
      </c>
      <c r="T703" s="203">
        <v>50000</v>
      </c>
      <c r="U703" s="204">
        <v>464390</v>
      </c>
      <c r="V703" s="212" t="s">
        <v>573</v>
      </c>
    </row>
    <row r="704" spans="1:22" ht="25.5" customHeight="1" x14ac:dyDescent="0.15">
      <c r="A704" s="207" t="s">
        <v>2881</v>
      </c>
      <c r="B704" s="208" t="s">
        <v>2882</v>
      </c>
      <c r="C704" s="209" t="s">
        <v>2756</v>
      </c>
      <c r="D704" s="210" t="s">
        <v>38</v>
      </c>
      <c r="E704" s="211" t="s">
        <v>2883</v>
      </c>
      <c r="F704" s="230" t="s">
        <v>5028</v>
      </c>
      <c r="G704" s="194" t="s">
        <v>2874</v>
      </c>
      <c r="H704" s="195">
        <f t="shared" si="10"/>
        <v>3</v>
      </c>
      <c r="I704" s="196">
        <v>45205</v>
      </c>
      <c r="J704" s="197">
        <v>45215</v>
      </c>
      <c r="K704" s="197">
        <v>45216</v>
      </c>
      <c r="L704" s="198" t="s">
        <v>610</v>
      </c>
      <c r="M704" s="199" t="s">
        <v>732</v>
      </c>
      <c r="N704" s="200">
        <v>5</v>
      </c>
      <c r="O704" s="201">
        <v>5</v>
      </c>
      <c r="P704" s="201">
        <v>5</v>
      </c>
      <c r="Q704" s="202">
        <v>15</v>
      </c>
      <c r="R704" s="203">
        <v>400350</v>
      </c>
      <c r="S704" s="203">
        <v>13320</v>
      </c>
      <c r="T704" s="203">
        <v>50000</v>
      </c>
      <c r="U704" s="204">
        <v>463670</v>
      </c>
      <c r="V704" s="212" t="s">
        <v>573</v>
      </c>
    </row>
    <row r="705" spans="1:22" ht="25.5" customHeight="1" x14ac:dyDescent="0.15">
      <c r="A705" s="207" t="s">
        <v>2884</v>
      </c>
      <c r="B705" s="208" t="s">
        <v>2885</v>
      </c>
      <c r="C705" s="209" t="s">
        <v>2756</v>
      </c>
      <c r="D705" s="210" t="s">
        <v>38</v>
      </c>
      <c r="E705" s="211" t="s">
        <v>2886</v>
      </c>
      <c r="F705" s="230" t="s">
        <v>5029</v>
      </c>
      <c r="G705" s="194" t="s">
        <v>2874</v>
      </c>
      <c r="H705" s="195">
        <f t="shared" si="10"/>
        <v>3</v>
      </c>
      <c r="I705" s="196">
        <v>45222</v>
      </c>
      <c r="J705" s="197">
        <v>45229</v>
      </c>
      <c r="K705" s="197">
        <v>45236</v>
      </c>
      <c r="L705" s="198" t="s">
        <v>610</v>
      </c>
      <c r="M705" s="199" t="s">
        <v>732</v>
      </c>
      <c r="N705" s="200">
        <v>5</v>
      </c>
      <c r="O705" s="201">
        <v>5</v>
      </c>
      <c r="P705" s="201">
        <v>5</v>
      </c>
      <c r="Q705" s="202">
        <v>15</v>
      </c>
      <c r="R705" s="203">
        <v>400350</v>
      </c>
      <c r="S705" s="203">
        <v>5760</v>
      </c>
      <c r="T705" s="203">
        <v>50000</v>
      </c>
      <c r="U705" s="204">
        <v>456110</v>
      </c>
      <c r="V705" s="212"/>
    </row>
    <row r="706" spans="1:22" ht="25.5" customHeight="1" x14ac:dyDescent="0.15">
      <c r="A706" s="207" t="s">
        <v>2887</v>
      </c>
      <c r="B706" s="208" t="s">
        <v>2888</v>
      </c>
      <c r="C706" s="209" t="s">
        <v>2756</v>
      </c>
      <c r="D706" s="210" t="s">
        <v>38</v>
      </c>
      <c r="E706" s="211" t="s">
        <v>2889</v>
      </c>
      <c r="F706" s="230" t="s">
        <v>5030</v>
      </c>
      <c r="G706" s="194" t="s">
        <v>2094</v>
      </c>
      <c r="H706" s="195">
        <f t="shared" si="10"/>
        <v>3</v>
      </c>
      <c r="I706" s="196">
        <v>45257</v>
      </c>
      <c r="J706" s="197">
        <v>45258</v>
      </c>
      <c r="K706" s="197">
        <v>45271</v>
      </c>
      <c r="L706" s="198" t="s">
        <v>610</v>
      </c>
      <c r="M706" s="199" t="s">
        <v>611</v>
      </c>
      <c r="N706" s="200">
        <v>2</v>
      </c>
      <c r="O706" s="201">
        <v>2</v>
      </c>
      <c r="P706" s="201">
        <v>2</v>
      </c>
      <c r="Q706" s="202">
        <v>6</v>
      </c>
      <c r="R706" s="203">
        <v>169350</v>
      </c>
      <c r="S706" s="203">
        <v>322744</v>
      </c>
      <c r="T706" s="203">
        <v>3300</v>
      </c>
      <c r="U706" s="204">
        <v>495394</v>
      </c>
      <c r="V706" s="212"/>
    </row>
    <row r="707" spans="1:22" ht="25.5" customHeight="1" x14ac:dyDescent="0.15">
      <c r="A707" s="207" t="s">
        <v>2890</v>
      </c>
      <c r="B707" s="208" t="s">
        <v>2891</v>
      </c>
      <c r="C707" s="209" t="s">
        <v>2756</v>
      </c>
      <c r="D707" s="210" t="s">
        <v>38</v>
      </c>
      <c r="E707" s="211" t="s">
        <v>2892</v>
      </c>
      <c r="F707" s="230" t="s">
        <v>5031</v>
      </c>
      <c r="G707" s="194" t="s">
        <v>2355</v>
      </c>
      <c r="H707" s="195">
        <f t="shared" si="10"/>
        <v>3</v>
      </c>
      <c r="I707" s="196">
        <v>45198</v>
      </c>
      <c r="J707" s="197">
        <v>45212</v>
      </c>
      <c r="K707" s="197">
        <v>45252</v>
      </c>
      <c r="L707" s="198" t="s">
        <v>257</v>
      </c>
      <c r="M707" s="199" t="s">
        <v>521</v>
      </c>
      <c r="N707" s="200">
        <v>5</v>
      </c>
      <c r="O707" s="201">
        <v>5</v>
      </c>
      <c r="P707" s="201">
        <v>5</v>
      </c>
      <c r="Q707" s="202">
        <v>15</v>
      </c>
      <c r="R707" s="203">
        <v>400350</v>
      </c>
      <c r="S707" s="203">
        <v>46453</v>
      </c>
      <c r="T707" s="203">
        <v>0</v>
      </c>
      <c r="U707" s="204">
        <v>446803</v>
      </c>
      <c r="V707" s="212"/>
    </row>
    <row r="708" spans="1:22" ht="25.5" customHeight="1" x14ac:dyDescent="0.15">
      <c r="A708" s="207" t="s">
        <v>2893</v>
      </c>
      <c r="B708" s="208" t="s">
        <v>2894</v>
      </c>
      <c r="C708" s="209" t="s">
        <v>2756</v>
      </c>
      <c r="D708" s="210" t="s">
        <v>38</v>
      </c>
      <c r="E708" s="211" t="s">
        <v>2895</v>
      </c>
      <c r="F708" s="230" t="s">
        <v>5032</v>
      </c>
      <c r="G708" s="194" t="s">
        <v>2896</v>
      </c>
      <c r="H708" s="195">
        <f t="shared" si="10"/>
        <v>1</v>
      </c>
      <c r="I708" s="196">
        <v>45265</v>
      </c>
      <c r="J708" s="197"/>
      <c r="K708" s="197"/>
      <c r="L708" s="198" t="s">
        <v>257</v>
      </c>
      <c r="M708" s="199" t="s">
        <v>437</v>
      </c>
      <c r="N708" s="200">
        <v>1</v>
      </c>
      <c r="O708" s="201">
        <v>0</v>
      </c>
      <c r="P708" s="201">
        <v>0</v>
      </c>
      <c r="Q708" s="202">
        <v>1</v>
      </c>
      <c r="R708" s="203">
        <v>48690</v>
      </c>
      <c r="S708" s="203">
        <v>4393</v>
      </c>
      <c r="T708" s="203">
        <v>0</v>
      </c>
      <c r="U708" s="204">
        <v>53083</v>
      </c>
      <c r="V708" s="212"/>
    </row>
    <row r="709" spans="1:22" ht="25.5" customHeight="1" x14ac:dyDescent="0.15">
      <c r="A709" s="207" t="s">
        <v>2897</v>
      </c>
      <c r="B709" s="208" t="s">
        <v>2898</v>
      </c>
      <c r="C709" s="209" t="s">
        <v>2899</v>
      </c>
      <c r="D709" s="210" t="s">
        <v>39</v>
      </c>
      <c r="E709" s="211" t="s">
        <v>2900</v>
      </c>
      <c r="F709" s="230" t="s">
        <v>5033</v>
      </c>
      <c r="G709" s="194" t="s">
        <v>2901</v>
      </c>
      <c r="H709" s="195">
        <f t="shared" ref="H709:H772" si="11">COUNTA(I709:K709)</f>
        <v>2</v>
      </c>
      <c r="I709" s="196">
        <v>45080</v>
      </c>
      <c r="J709" s="197">
        <v>45234</v>
      </c>
      <c r="K709" s="197"/>
      <c r="L709" s="198" t="s">
        <v>257</v>
      </c>
      <c r="M709" s="199" t="s">
        <v>486</v>
      </c>
      <c r="N709" s="200">
        <v>1</v>
      </c>
      <c r="O709" s="201">
        <v>3</v>
      </c>
      <c r="P709" s="201">
        <v>0</v>
      </c>
      <c r="Q709" s="202">
        <v>4</v>
      </c>
      <c r="R709" s="203">
        <v>120820</v>
      </c>
      <c r="S709" s="203">
        <v>274600</v>
      </c>
      <c r="T709" s="203">
        <v>0</v>
      </c>
      <c r="U709" s="204">
        <v>395420</v>
      </c>
      <c r="V709" s="212"/>
    </row>
    <row r="710" spans="1:22" ht="25.5" customHeight="1" x14ac:dyDescent="0.15">
      <c r="A710" s="207" t="s">
        <v>2902</v>
      </c>
      <c r="B710" s="208" t="s">
        <v>2903</v>
      </c>
      <c r="C710" s="209" t="s">
        <v>2899</v>
      </c>
      <c r="D710" s="210" t="s">
        <v>39</v>
      </c>
      <c r="E710" s="211" t="s">
        <v>2904</v>
      </c>
      <c r="F710" s="230" t="s">
        <v>5034</v>
      </c>
      <c r="G710" s="194" t="s">
        <v>2901</v>
      </c>
      <c r="H710" s="195">
        <f t="shared" si="11"/>
        <v>1</v>
      </c>
      <c r="I710" s="196">
        <v>45219</v>
      </c>
      <c r="J710" s="197"/>
      <c r="K710" s="197"/>
      <c r="L710" s="198" t="s">
        <v>257</v>
      </c>
      <c r="M710" s="199" t="s">
        <v>486</v>
      </c>
      <c r="N710" s="200">
        <v>5</v>
      </c>
      <c r="O710" s="201">
        <v>0</v>
      </c>
      <c r="P710" s="201">
        <v>0</v>
      </c>
      <c r="Q710" s="202">
        <v>5</v>
      </c>
      <c r="R710" s="203">
        <v>100850</v>
      </c>
      <c r="S710" s="203">
        <v>150610</v>
      </c>
      <c r="T710" s="203">
        <v>0</v>
      </c>
      <c r="U710" s="204">
        <v>251460</v>
      </c>
      <c r="V710" s="212"/>
    </row>
    <row r="711" spans="1:22" ht="25.5" customHeight="1" x14ac:dyDescent="0.15">
      <c r="A711" s="207" t="s">
        <v>2905</v>
      </c>
      <c r="B711" s="208" t="s">
        <v>2906</v>
      </c>
      <c r="C711" s="209" t="s">
        <v>2899</v>
      </c>
      <c r="D711" s="210" t="s">
        <v>39</v>
      </c>
      <c r="E711" s="211" t="s">
        <v>2907</v>
      </c>
      <c r="F711" s="230" t="s">
        <v>5035</v>
      </c>
      <c r="G711" s="194" t="s">
        <v>2908</v>
      </c>
      <c r="H711" s="195">
        <f t="shared" si="11"/>
        <v>1</v>
      </c>
      <c r="I711" s="196">
        <v>45082</v>
      </c>
      <c r="J711" s="197"/>
      <c r="K711" s="197"/>
      <c r="L711" s="198" t="s">
        <v>257</v>
      </c>
      <c r="M711" s="199" t="s">
        <v>431</v>
      </c>
      <c r="N711" s="200">
        <v>5</v>
      </c>
      <c r="O711" s="201">
        <v>0</v>
      </c>
      <c r="P711" s="201">
        <v>0</v>
      </c>
      <c r="Q711" s="202">
        <v>5</v>
      </c>
      <c r="R711" s="203">
        <v>100850</v>
      </c>
      <c r="S711" s="203">
        <v>47688</v>
      </c>
      <c r="T711" s="203">
        <v>0</v>
      </c>
      <c r="U711" s="204">
        <v>148538</v>
      </c>
      <c r="V711" s="212"/>
    </row>
    <row r="712" spans="1:22" ht="25.5" customHeight="1" x14ac:dyDescent="0.15">
      <c r="A712" s="207" t="s">
        <v>2909</v>
      </c>
      <c r="B712" s="208" t="s">
        <v>2910</v>
      </c>
      <c r="C712" s="209" t="s">
        <v>2899</v>
      </c>
      <c r="D712" s="210" t="s">
        <v>39</v>
      </c>
      <c r="E712" s="211" t="s">
        <v>2911</v>
      </c>
      <c r="F712" s="230" t="s">
        <v>5036</v>
      </c>
      <c r="G712" s="194" t="s">
        <v>2908</v>
      </c>
      <c r="H712" s="195">
        <f t="shared" si="11"/>
        <v>1</v>
      </c>
      <c r="I712" s="196">
        <v>45218</v>
      </c>
      <c r="J712" s="197"/>
      <c r="K712" s="197"/>
      <c r="L712" s="198" t="s">
        <v>257</v>
      </c>
      <c r="M712" s="199" t="s">
        <v>431</v>
      </c>
      <c r="N712" s="200">
        <v>5</v>
      </c>
      <c r="O712" s="201">
        <v>0</v>
      </c>
      <c r="P712" s="201">
        <v>0</v>
      </c>
      <c r="Q712" s="202">
        <v>5</v>
      </c>
      <c r="R712" s="203">
        <v>133450</v>
      </c>
      <c r="S712" s="203">
        <v>47059</v>
      </c>
      <c r="T712" s="203">
        <v>50000</v>
      </c>
      <c r="U712" s="204">
        <v>230509</v>
      </c>
      <c r="V712" s="212"/>
    </row>
    <row r="713" spans="1:22" ht="25.5" customHeight="1" x14ac:dyDescent="0.15">
      <c r="A713" s="207" t="s">
        <v>2912</v>
      </c>
      <c r="B713" s="208" t="s">
        <v>2913</v>
      </c>
      <c r="C713" s="209" t="s">
        <v>2899</v>
      </c>
      <c r="D713" s="210" t="s">
        <v>39</v>
      </c>
      <c r="E713" s="211" t="s">
        <v>2914</v>
      </c>
      <c r="F713" s="230" t="s">
        <v>5037</v>
      </c>
      <c r="G713" s="194" t="s">
        <v>2915</v>
      </c>
      <c r="H713" s="195">
        <f t="shared" si="11"/>
        <v>1</v>
      </c>
      <c r="I713" s="196">
        <v>45275</v>
      </c>
      <c r="J713" s="197"/>
      <c r="K713" s="197"/>
      <c r="L713" s="198" t="s">
        <v>257</v>
      </c>
      <c r="M713" s="199" t="s">
        <v>521</v>
      </c>
      <c r="N713" s="200">
        <v>1</v>
      </c>
      <c r="O713" s="201">
        <v>0</v>
      </c>
      <c r="P713" s="201">
        <v>0</v>
      </c>
      <c r="Q713" s="202">
        <v>1</v>
      </c>
      <c r="R713" s="203">
        <v>53890</v>
      </c>
      <c r="S713" s="203">
        <v>1740</v>
      </c>
      <c r="T713" s="203">
        <v>0</v>
      </c>
      <c r="U713" s="204">
        <v>55630</v>
      </c>
      <c r="V713" s="212"/>
    </row>
    <row r="714" spans="1:22" ht="25.5" customHeight="1" x14ac:dyDescent="0.15">
      <c r="A714" s="207" t="s">
        <v>2916</v>
      </c>
      <c r="B714" s="208" t="s">
        <v>2917</v>
      </c>
      <c r="C714" s="209" t="s">
        <v>2899</v>
      </c>
      <c r="D714" s="210" t="s">
        <v>39</v>
      </c>
      <c r="E714" s="211" t="s">
        <v>2918</v>
      </c>
      <c r="F714" s="230" t="s">
        <v>5038</v>
      </c>
      <c r="G714" s="194" t="s">
        <v>2919</v>
      </c>
      <c r="H714" s="195">
        <f t="shared" si="11"/>
        <v>3</v>
      </c>
      <c r="I714" s="196">
        <v>45119</v>
      </c>
      <c r="J714" s="197">
        <v>45266</v>
      </c>
      <c r="K714" s="197">
        <v>45268</v>
      </c>
      <c r="L714" s="198" t="s">
        <v>722</v>
      </c>
      <c r="M714" s="199" t="s">
        <v>2009</v>
      </c>
      <c r="N714" s="200">
        <v>0</v>
      </c>
      <c r="O714" s="201">
        <v>0</v>
      </c>
      <c r="P714" s="201">
        <v>0</v>
      </c>
      <c r="Q714" s="202">
        <v>0</v>
      </c>
      <c r="R714" s="203">
        <v>106950</v>
      </c>
      <c r="S714" s="203">
        <v>2442</v>
      </c>
      <c r="T714" s="203">
        <v>0</v>
      </c>
      <c r="U714" s="204">
        <v>109392</v>
      </c>
      <c r="V714" s="212"/>
    </row>
    <row r="715" spans="1:22" ht="25.5" customHeight="1" x14ac:dyDescent="0.15">
      <c r="A715" s="207" t="s">
        <v>2920</v>
      </c>
      <c r="B715" s="208" t="s">
        <v>2921</v>
      </c>
      <c r="C715" s="209" t="s">
        <v>2899</v>
      </c>
      <c r="D715" s="210" t="s">
        <v>39</v>
      </c>
      <c r="E715" s="211" t="s">
        <v>2922</v>
      </c>
      <c r="F715" s="230" t="s">
        <v>5039</v>
      </c>
      <c r="G715" s="194" t="s">
        <v>2923</v>
      </c>
      <c r="H715" s="195">
        <f t="shared" si="11"/>
        <v>1</v>
      </c>
      <c r="I715" s="196">
        <v>45093</v>
      </c>
      <c r="J715" s="197"/>
      <c r="K715" s="197"/>
      <c r="L715" s="198" t="s">
        <v>462</v>
      </c>
      <c r="M715" s="199" t="s">
        <v>2924</v>
      </c>
      <c r="N715" s="200">
        <v>5</v>
      </c>
      <c r="O715" s="201">
        <v>0</v>
      </c>
      <c r="P715" s="201">
        <v>0</v>
      </c>
      <c r="Q715" s="202">
        <v>5</v>
      </c>
      <c r="R715" s="203">
        <v>100850</v>
      </c>
      <c r="S715" s="203">
        <v>18329</v>
      </c>
      <c r="T715" s="203">
        <v>0</v>
      </c>
      <c r="U715" s="204">
        <v>119179</v>
      </c>
      <c r="V715" s="212"/>
    </row>
    <row r="716" spans="1:22" ht="25.5" customHeight="1" x14ac:dyDescent="0.15">
      <c r="A716" s="207" t="s">
        <v>2925</v>
      </c>
      <c r="B716" s="208" t="s">
        <v>2926</v>
      </c>
      <c r="C716" s="209" t="s">
        <v>2899</v>
      </c>
      <c r="D716" s="210" t="s">
        <v>39</v>
      </c>
      <c r="E716" s="211" t="s">
        <v>2927</v>
      </c>
      <c r="F716" s="230" t="s">
        <v>5040</v>
      </c>
      <c r="G716" s="194" t="s">
        <v>2928</v>
      </c>
      <c r="H716" s="195">
        <f t="shared" si="11"/>
        <v>1</v>
      </c>
      <c r="I716" s="196">
        <v>45090</v>
      </c>
      <c r="J716" s="197"/>
      <c r="K716" s="197"/>
      <c r="L716" s="198" t="s">
        <v>462</v>
      </c>
      <c r="M716" s="199" t="s">
        <v>2924</v>
      </c>
      <c r="N716" s="200">
        <v>5</v>
      </c>
      <c r="O716" s="201">
        <v>0</v>
      </c>
      <c r="P716" s="201">
        <v>0</v>
      </c>
      <c r="Q716" s="202">
        <v>5</v>
      </c>
      <c r="R716" s="203">
        <v>94250</v>
      </c>
      <c r="S716" s="203">
        <v>2109</v>
      </c>
      <c r="T716" s="203">
        <v>0</v>
      </c>
      <c r="U716" s="204">
        <v>96359</v>
      </c>
      <c r="V716" s="212"/>
    </row>
    <row r="717" spans="1:22" ht="25.5" customHeight="1" x14ac:dyDescent="0.15">
      <c r="A717" s="207" t="s">
        <v>2929</v>
      </c>
      <c r="B717" s="208" t="s">
        <v>2930</v>
      </c>
      <c r="C717" s="209" t="s">
        <v>2899</v>
      </c>
      <c r="D717" s="210" t="s">
        <v>39</v>
      </c>
      <c r="E717" s="211" t="s">
        <v>2931</v>
      </c>
      <c r="F717" s="230" t="s">
        <v>5041</v>
      </c>
      <c r="G717" s="194" t="s">
        <v>2928</v>
      </c>
      <c r="H717" s="195">
        <f t="shared" si="11"/>
        <v>1</v>
      </c>
      <c r="I717" s="196">
        <v>45257</v>
      </c>
      <c r="J717" s="197"/>
      <c r="K717" s="197"/>
      <c r="L717" s="198" t="s">
        <v>462</v>
      </c>
      <c r="M717" s="199" t="s">
        <v>2924</v>
      </c>
      <c r="N717" s="200">
        <v>5</v>
      </c>
      <c r="O717" s="201">
        <v>0</v>
      </c>
      <c r="P717" s="201">
        <v>0</v>
      </c>
      <c r="Q717" s="202">
        <v>5</v>
      </c>
      <c r="R717" s="203">
        <v>100850</v>
      </c>
      <c r="S717" s="203">
        <v>11356</v>
      </c>
      <c r="T717" s="203">
        <v>0</v>
      </c>
      <c r="U717" s="204">
        <v>112206</v>
      </c>
      <c r="V717" s="212"/>
    </row>
    <row r="718" spans="1:22" ht="25.5" customHeight="1" x14ac:dyDescent="0.15">
      <c r="A718" s="207" t="s">
        <v>2932</v>
      </c>
      <c r="B718" s="208" t="s">
        <v>2933</v>
      </c>
      <c r="C718" s="209" t="s">
        <v>2899</v>
      </c>
      <c r="D718" s="210" t="s">
        <v>39</v>
      </c>
      <c r="E718" s="211" t="s">
        <v>2934</v>
      </c>
      <c r="F718" s="230" t="s">
        <v>5042</v>
      </c>
      <c r="G718" s="194" t="s">
        <v>2935</v>
      </c>
      <c r="H718" s="195">
        <f t="shared" si="11"/>
        <v>1</v>
      </c>
      <c r="I718" s="196">
        <v>45217</v>
      </c>
      <c r="J718" s="197"/>
      <c r="K718" s="197"/>
      <c r="L718" s="198" t="s">
        <v>462</v>
      </c>
      <c r="M718" s="199" t="s">
        <v>717</v>
      </c>
      <c r="N718" s="200">
        <v>5</v>
      </c>
      <c r="O718" s="201">
        <v>0</v>
      </c>
      <c r="P718" s="201">
        <v>0</v>
      </c>
      <c r="Q718" s="202">
        <v>5</v>
      </c>
      <c r="R718" s="203">
        <v>100850</v>
      </c>
      <c r="S718" s="203">
        <v>74373</v>
      </c>
      <c r="T718" s="203">
        <v>50000</v>
      </c>
      <c r="U718" s="204">
        <v>225223</v>
      </c>
      <c r="V718" s="212"/>
    </row>
    <row r="719" spans="1:22" ht="25.5" customHeight="1" x14ac:dyDescent="0.15">
      <c r="A719" s="207" t="s">
        <v>2936</v>
      </c>
      <c r="B719" s="208" t="s">
        <v>2937</v>
      </c>
      <c r="C719" s="209" t="s">
        <v>2899</v>
      </c>
      <c r="D719" s="210" t="s">
        <v>39</v>
      </c>
      <c r="E719" s="211" t="s">
        <v>2938</v>
      </c>
      <c r="F719" s="230" t="s">
        <v>5043</v>
      </c>
      <c r="G719" s="194" t="s">
        <v>2939</v>
      </c>
      <c r="H719" s="195">
        <f t="shared" si="11"/>
        <v>2</v>
      </c>
      <c r="I719" s="196">
        <v>45100</v>
      </c>
      <c r="J719" s="197">
        <v>45212</v>
      </c>
      <c r="K719" s="197"/>
      <c r="L719" s="198" t="s">
        <v>462</v>
      </c>
      <c r="M719" s="199" t="s">
        <v>941</v>
      </c>
      <c r="N719" s="200">
        <v>0</v>
      </c>
      <c r="O719" s="201">
        <v>0</v>
      </c>
      <c r="P719" s="201">
        <v>0</v>
      </c>
      <c r="Q719" s="202">
        <v>0</v>
      </c>
      <c r="R719" s="203">
        <v>71300</v>
      </c>
      <c r="S719" s="203">
        <v>2840</v>
      </c>
      <c r="T719" s="203">
        <v>0</v>
      </c>
      <c r="U719" s="204">
        <v>74140</v>
      </c>
      <c r="V719" s="212"/>
    </row>
    <row r="720" spans="1:22" ht="25.5" customHeight="1" x14ac:dyDescent="0.15">
      <c r="A720" s="207" t="s">
        <v>2940</v>
      </c>
      <c r="B720" s="208" t="s">
        <v>2941</v>
      </c>
      <c r="C720" s="209" t="s">
        <v>2899</v>
      </c>
      <c r="D720" s="210" t="s">
        <v>39</v>
      </c>
      <c r="E720" s="211" t="s">
        <v>2942</v>
      </c>
      <c r="F720" s="230" t="s">
        <v>5044</v>
      </c>
      <c r="G720" s="194" t="s">
        <v>2819</v>
      </c>
      <c r="H720" s="195">
        <f t="shared" si="11"/>
        <v>3</v>
      </c>
      <c r="I720" s="196">
        <v>45117</v>
      </c>
      <c r="J720" s="197">
        <v>45188</v>
      </c>
      <c r="K720" s="197">
        <v>45274</v>
      </c>
      <c r="L720" s="198" t="s">
        <v>474</v>
      </c>
      <c r="M720" s="199" t="s">
        <v>537</v>
      </c>
      <c r="N720" s="200">
        <v>5</v>
      </c>
      <c r="O720" s="201">
        <v>5</v>
      </c>
      <c r="P720" s="201">
        <v>5</v>
      </c>
      <c r="Q720" s="202">
        <v>15</v>
      </c>
      <c r="R720" s="203">
        <v>262950</v>
      </c>
      <c r="S720" s="203">
        <v>23040</v>
      </c>
      <c r="T720" s="203">
        <v>0</v>
      </c>
      <c r="U720" s="204">
        <v>285990</v>
      </c>
      <c r="V720" s="212"/>
    </row>
    <row r="721" spans="1:22" ht="25.5" customHeight="1" x14ac:dyDescent="0.15">
      <c r="A721" s="207" t="s">
        <v>2943</v>
      </c>
      <c r="B721" s="208" t="s">
        <v>2944</v>
      </c>
      <c r="C721" s="209" t="s">
        <v>2899</v>
      </c>
      <c r="D721" s="210" t="s">
        <v>39</v>
      </c>
      <c r="E721" s="211" t="s">
        <v>2945</v>
      </c>
      <c r="F721" s="230" t="s">
        <v>5045</v>
      </c>
      <c r="G721" s="194" t="s">
        <v>2946</v>
      </c>
      <c r="H721" s="195">
        <f t="shared" si="11"/>
        <v>1</v>
      </c>
      <c r="I721" s="196">
        <v>45203</v>
      </c>
      <c r="J721" s="197"/>
      <c r="K721" s="197"/>
      <c r="L721" s="198" t="s">
        <v>257</v>
      </c>
      <c r="M721" s="199" t="s">
        <v>564</v>
      </c>
      <c r="N721" s="200">
        <v>2</v>
      </c>
      <c r="O721" s="201">
        <v>0</v>
      </c>
      <c r="P721" s="201">
        <v>0</v>
      </c>
      <c r="Q721" s="202">
        <v>2</v>
      </c>
      <c r="R721" s="203">
        <v>48690</v>
      </c>
      <c r="S721" s="203">
        <v>17958</v>
      </c>
      <c r="T721" s="203">
        <v>0</v>
      </c>
      <c r="U721" s="204">
        <v>66648</v>
      </c>
      <c r="V721" s="212"/>
    </row>
    <row r="722" spans="1:22" ht="25.5" customHeight="1" x14ac:dyDescent="0.15">
      <c r="A722" s="207" t="s">
        <v>2947</v>
      </c>
      <c r="B722" s="208" t="s">
        <v>2948</v>
      </c>
      <c r="C722" s="209" t="s">
        <v>2899</v>
      </c>
      <c r="D722" s="210" t="s">
        <v>39</v>
      </c>
      <c r="E722" s="211" t="s">
        <v>2949</v>
      </c>
      <c r="F722" s="230" t="s">
        <v>5046</v>
      </c>
      <c r="G722" s="194" t="s">
        <v>2847</v>
      </c>
      <c r="H722" s="195">
        <f t="shared" si="11"/>
        <v>3</v>
      </c>
      <c r="I722" s="196">
        <v>45084</v>
      </c>
      <c r="J722" s="197">
        <v>45120</v>
      </c>
      <c r="K722" s="197">
        <v>45225</v>
      </c>
      <c r="L722" s="198" t="s">
        <v>257</v>
      </c>
      <c r="M722" s="199" t="s">
        <v>521</v>
      </c>
      <c r="N722" s="200">
        <v>5</v>
      </c>
      <c r="O722" s="201">
        <v>5</v>
      </c>
      <c r="P722" s="201">
        <v>5</v>
      </c>
      <c r="Q722" s="202">
        <v>15</v>
      </c>
      <c r="R722" s="203">
        <v>400350</v>
      </c>
      <c r="S722" s="203">
        <v>498570</v>
      </c>
      <c r="T722" s="203">
        <v>49500</v>
      </c>
      <c r="U722" s="204">
        <v>948420</v>
      </c>
      <c r="V722" s="212"/>
    </row>
    <row r="723" spans="1:22" ht="25.5" customHeight="1" x14ac:dyDescent="0.15">
      <c r="A723" s="207" t="s">
        <v>2950</v>
      </c>
      <c r="B723" s="208" t="s">
        <v>2951</v>
      </c>
      <c r="C723" s="209" t="s">
        <v>2899</v>
      </c>
      <c r="D723" s="210" t="s">
        <v>39</v>
      </c>
      <c r="E723" s="211" t="s">
        <v>2952</v>
      </c>
      <c r="F723" s="230" t="s">
        <v>5047</v>
      </c>
      <c r="G723" s="194" t="s">
        <v>2855</v>
      </c>
      <c r="H723" s="195">
        <f t="shared" si="11"/>
        <v>3</v>
      </c>
      <c r="I723" s="196">
        <v>45083</v>
      </c>
      <c r="J723" s="197">
        <v>45085</v>
      </c>
      <c r="K723" s="197">
        <v>45090</v>
      </c>
      <c r="L723" s="198" t="s">
        <v>1142</v>
      </c>
      <c r="M723" s="199" t="s">
        <v>723</v>
      </c>
      <c r="N723" s="200">
        <v>4</v>
      </c>
      <c r="O723" s="201">
        <v>4</v>
      </c>
      <c r="P723" s="201">
        <v>4</v>
      </c>
      <c r="Q723" s="202">
        <v>12</v>
      </c>
      <c r="R723" s="203">
        <v>294150</v>
      </c>
      <c r="S723" s="203">
        <v>17700</v>
      </c>
      <c r="T723" s="203">
        <v>49600</v>
      </c>
      <c r="U723" s="204">
        <v>361450</v>
      </c>
      <c r="V723" s="212"/>
    </row>
    <row r="724" spans="1:22" ht="25.5" customHeight="1" x14ac:dyDescent="0.15">
      <c r="A724" s="207" t="s">
        <v>2953</v>
      </c>
      <c r="B724" s="208" t="s">
        <v>2954</v>
      </c>
      <c r="C724" s="209" t="s">
        <v>2899</v>
      </c>
      <c r="D724" s="210" t="s">
        <v>39</v>
      </c>
      <c r="E724" s="211" t="s">
        <v>2955</v>
      </c>
      <c r="F724" s="230" t="s">
        <v>5048</v>
      </c>
      <c r="G724" s="194" t="s">
        <v>2956</v>
      </c>
      <c r="H724" s="195">
        <f t="shared" si="11"/>
        <v>2</v>
      </c>
      <c r="I724" s="196">
        <v>45271</v>
      </c>
      <c r="J724" s="197">
        <v>45272</v>
      </c>
      <c r="K724" s="197"/>
      <c r="L724" s="198" t="s">
        <v>462</v>
      </c>
      <c r="M724" s="199" t="s">
        <v>717</v>
      </c>
      <c r="N724" s="200">
        <v>0</v>
      </c>
      <c r="O724" s="201">
        <v>5</v>
      </c>
      <c r="P724" s="201">
        <v>0</v>
      </c>
      <c r="Q724" s="202">
        <v>5</v>
      </c>
      <c r="R724" s="203">
        <v>136500</v>
      </c>
      <c r="S724" s="203">
        <v>37353</v>
      </c>
      <c r="T724" s="203">
        <v>50000</v>
      </c>
      <c r="U724" s="204">
        <v>223853</v>
      </c>
      <c r="V724" s="212"/>
    </row>
    <row r="725" spans="1:22" ht="25.5" customHeight="1" x14ac:dyDescent="0.15">
      <c r="A725" s="207" t="s">
        <v>2957</v>
      </c>
      <c r="B725" s="208" t="s">
        <v>2958</v>
      </c>
      <c r="C725" s="209" t="s">
        <v>2899</v>
      </c>
      <c r="D725" s="210" t="s">
        <v>39</v>
      </c>
      <c r="E725" s="211" t="s">
        <v>2959</v>
      </c>
      <c r="F725" s="230" t="s">
        <v>5049</v>
      </c>
      <c r="G725" s="194" t="s">
        <v>2960</v>
      </c>
      <c r="H725" s="195">
        <f t="shared" si="11"/>
        <v>1</v>
      </c>
      <c r="I725" s="196">
        <v>45166</v>
      </c>
      <c r="J725" s="197"/>
      <c r="K725" s="197"/>
      <c r="L725" s="198" t="s">
        <v>474</v>
      </c>
      <c r="M725" s="199" t="s">
        <v>480</v>
      </c>
      <c r="N725" s="200">
        <v>0</v>
      </c>
      <c r="O725" s="201">
        <v>0</v>
      </c>
      <c r="P725" s="201">
        <v>0</v>
      </c>
      <c r="Q725" s="202">
        <v>0</v>
      </c>
      <c r="R725" s="203">
        <v>35650</v>
      </c>
      <c r="S725" s="203">
        <v>31820</v>
      </c>
      <c r="T725" s="203">
        <v>0</v>
      </c>
      <c r="U725" s="204">
        <v>67470</v>
      </c>
      <c r="V725" s="212"/>
    </row>
    <row r="726" spans="1:22" ht="25.5" customHeight="1" x14ac:dyDescent="0.15">
      <c r="A726" s="207" t="s">
        <v>2961</v>
      </c>
      <c r="B726" s="208" t="s">
        <v>2962</v>
      </c>
      <c r="C726" s="209" t="s">
        <v>2899</v>
      </c>
      <c r="D726" s="210" t="s">
        <v>39</v>
      </c>
      <c r="E726" s="211" t="s">
        <v>2963</v>
      </c>
      <c r="F726" s="230" t="s">
        <v>5050</v>
      </c>
      <c r="G726" s="194" t="s">
        <v>2964</v>
      </c>
      <c r="H726" s="195">
        <f t="shared" si="11"/>
        <v>1</v>
      </c>
      <c r="I726" s="196">
        <v>45112</v>
      </c>
      <c r="J726" s="197"/>
      <c r="K726" s="197"/>
      <c r="L726" s="198" t="s">
        <v>462</v>
      </c>
      <c r="M726" s="199" t="s">
        <v>717</v>
      </c>
      <c r="N726" s="200">
        <v>5</v>
      </c>
      <c r="O726" s="201">
        <v>0</v>
      </c>
      <c r="P726" s="201">
        <v>0</v>
      </c>
      <c r="Q726" s="202">
        <v>5</v>
      </c>
      <c r="R726" s="203">
        <v>100850</v>
      </c>
      <c r="S726" s="203">
        <v>9360</v>
      </c>
      <c r="T726" s="203">
        <v>50000</v>
      </c>
      <c r="U726" s="204">
        <v>160210</v>
      </c>
      <c r="V726" s="212"/>
    </row>
    <row r="727" spans="1:22" ht="25.5" customHeight="1" x14ac:dyDescent="0.15">
      <c r="A727" s="207" t="s">
        <v>2965</v>
      </c>
      <c r="B727" s="208" t="s">
        <v>2966</v>
      </c>
      <c r="C727" s="209" t="s">
        <v>2899</v>
      </c>
      <c r="D727" s="210" t="s">
        <v>39</v>
      </c>
      <c r="E727" s="211" t="s">
        <v>2967</v>
      </c>
      <c r="F727" s="230" t="s">
        <v>5051</v>
      </c>
      <c r="G727" s="194" t="s">
        <v>2968</v>
      </c>
      <c r="H727" s="195">
        <f t="shared" si="11"/>
        <v>1</v>
      </c>
      <c r="I727" s="196">
        <v>45212</v>
      </c>
      <c r="J727" s="197"/>
      <c r="K727" s="197"/>
      <c r="L727" s="198" t="s">
        <v>257</v>
      </c>
      <c r="M727" s="199" t="s">
        <v>437</v>
      </c>
      <c r="N727" s="200">
        <v>1</v>
      </c>
      <c r="O727" s="201">
        <v>0</v>
      </c>
      <c r="P727" s="201">
        <v>0</v>
      </c>
      <c r="Q727" s="202">
        <v>1</v>
      </c>
      <c r="R727" s="203">
        <v>40850</v>
      </c>
      <c r="S727" s="203">
        <v>740</v>
      </c>
      <c r="T727" s="203">
        <v>50000</v>
      </c>
      <c r="U727" s="204">
        <v>91590</v>
      </c>
      <c r="V727" s="212"/>
    </row>
    <row r="728" spans="1:22" ht="25.5" customHeight="1" x14ac:dyDescent="0.15">
      <c r="A728" s="207" t="s">
        <v>2969</v>
      </c>
      <c r="B728" s="208" t="s">
        <v>2970</v>
      </c>
      <c r="C728" s="209" t="s">
        <v>2899</v>
      </c>
      <c r="D728" s="210" t="s">
        <v>39</v>
      </c>
      <c r="E728" s="211" t="s">
        <v>2971</v>
      </c>
      <c r="F728" s="230" t="s">
        <v>5052</v>
      </c>
      <c r="G728" s="194" t="s">
        <v>545</v>
      </c>
      <c r="H728" s="195">
        <f t="shared" si="11"/>
        <v>3</v>
      </c>
      <c r="I728" s="196">
        <v>45117</v>
      </c>
      <c r="J728" s="197">
        <v>45201</v>
      </c>
      <c r="K728" s="197">
        <v>45266</v>
      </c>
      <c r="L728" s="198" t="s">
        <v>257</v>
      </c>
      <c r="M728" s="199" t="s">
        <v>521</v>
      </c>
      <c r="N728" s="200">
        <v>5</v>
      </c>
      <c r="O728" s="201">
        <v>5</v>
      </c>
      <c r="P728" s="201">
        <v>5</v>
      </c>
      <c r="Q728" s="202">
        <v>15</v>
      </c>
      <c r="R728" s="203">
        <v>400350</v>
      </c>
      <c r="S728" s="203">
        <v>475588</v>
      </c>
      <c r="T728" s="203">
        <v>0</v>
      </c>
      <c r="U728" s="204">
        <v>875938</v>
      </c>
      <c r="V728" s="212"/>
    </row>
    <row r="729" spans="1:22" ht="25.5" customHeight="1" x14ac:dyDescent="0.15">
      <c r="A729" s="207" t="s">
        <v>2972</v>
      </c>
      <c r="B729" s="208" t="s">
        <v>2973</v>
      </c>
      <c r="C729" s="209" t="s">
        <v>2899</v>
      </c>
      <c r="D729" s="210" t="s">
        <v>39</v>
      </c>
      <c r="E729" s="211" t="s">
        <v>2974</v>
      </c>
      <c r="F729" s="230" t="s">
        <v>5053</v>
      </c>
      <c r="G729" s="194" t="s">
        <v>2975</v>
      </c>
      <c r="H729" s="195">
        <f t="shared" si="11"/>
        <v>1</v>
      </c>
      <c r="I729" s="196">
        <v>45083</v>
      </c>
      <c r="J729" s="197"/>
      <c r="K729" s="197"/>
      <c r="L729" s="198" t="s">
        <v>462</v>
      </c>
      <c r="M729" s="199" t="s">
        <v>2924</v>
      </c>
      <c r="N729" s="200">
        <v>5</v>
      </c>
      <c r="O729" s="201">
        <v>0</v>
      </c>
      <c r="P729" s="201">
        <v>0</v>
      </c>
      <c r="Q729" s="202">
        <v>5</v>
      </c>
      <c r="R729" s="203">
        <v>94250</v>
      </c>
      <c r="S729" s="203">
        <v>3108</v>
      </c>
      <c r="T729" s="203">
        <v>0</v>
      </c>
      <c r="U729" s="204">
        <v>97358</v>
      </c>
      <c r="V729" s="212"/>
    </row>
    <row r="730" spans="1:22" ht="25.5" customHeight="1" x14ac:dyDescent="0.15">
      <c r="A730" s="207" t="s">
        <v>2976</v>
      </c>
      <c r="B730" s="208" t="s">
        <v>2977</v>
      </c>
      <c r="C730" s="209" t="s">
        <v>2899</v>
      </c>
      <c r="D730" s="210" t="s">
        <v>39</v>
      </c>
      <c r="E730" s="211" t="s">
        <v>2978</v>
      </c>
      <c r="F730" s="230" t="s">
        <v>5054</v>
      </c>
      <c r="G730" s="194" t="s">
        <v>2975</v>
      </c>
      <c r="H730" s="195">
        <f t="shared" si="11"/>
        <v>1</v>
      </c>
      <c r="I730" s="196">
        <v>45219</v>
      </c>
      <c r="J730" s="197"/>
      <c r="K730" s="197"/>
      <c r="L730" s="198" t="s">
        <v>462</v>
      </c>
      <c r="M730" s="199" t="s">
        <v>2924</v>
      </c>
      <c r="N730" s="200">
        <v>5</v>
      </c>
      <c r="O730" s="201">
        <v>0</v>
      </c>
      <c r="P730" s="201">
        <v>0</v>
      </c>
      <c r="Q730" s="202">
        <v>5</v>
      </c>
      <c r="R730" s="203">
        <v>100850</v>
      </c>
      <c r="S730" s="203">
        <v>1776</v>
      </c>
      <c r="T730" s="203">
        <v>0</v>
      </c>
      <c r="U730" s="204">
        <v>102626</v>
      </c>
      <c r="V730" s="212"/>
    </row>
    <row r="731" spans="1:22" ht="25.5" customHeight="1" x14ac:dyDescent="0.15">
      <c r="A731" s="207" t="s">
        <v>2979</v>
      </c>
      <c r="B731" s="208" t="s">
        <v>2980</v>
      </c>
      <c r="C731" s="209" t="s">
        <v>2899</v>
      </c>
      <c r="D731" s="210" t="s">
        <v>39</v>
      </c>
      <c r="E731" s="211" t="s">
        <v>2959</v>
      </c>
      <c r="F731" s="230" t="s">
        <v>5055</v>
      </c>
      <c r="G731" s="194" t="s">
        <v>2981</v>
      </c>
      <c r="H731" s="195">
        <f t="shared" si="11"/>
        <v>2</v>
      </c>
      <c r="I731" s="196">
        <v>45162</v>
      </c>
      <c r="J731" s="197">
        <v>45163</v>
      </c>
      <c r="K731" s="197"/>
      <c r="L731" s="198" t="s">
        <v>474</v>
      </c>
      <c r="M731" s="199" t="s">
        <v>480</v>
      </c>
      <c r="N731" s="200">
        <v>1</v>
      </c>
      <c r="O731" s="201">
        <v>1</v>
      </c>
      <c r="P731" s="201">
        <v>0</v>
      </c>
      <c r="Q731" s="202">
        <v>2</v>
      </c>
      <c r="R731" s="203">
        <v>102500</v>
      </c>
      <c r="S731" s="203">
        <v>4200</v>
      </c>
      <c r="T731" s="203">
        <v>0</v>
      </c>
      <c r="U731" s="204">
        <v>106700</v>
      </c>
      <c r="V731" s="212"/>
    </row>
    <row r="732" spans="1:22" ht="25.5" customHeight="1" x14ac:dyDescent="0.15">
      <c r="A732" s="207" t="s">
        <v>2982</v>
      </c>
      <c r="B732" s="208" t="s">
        <v>2983</v>
      </c>
      <c r="C732" s="209" t="s">
        <v>2899</v>
      </c>
      <c r="D732" s="210" t="s">
        <v>39</v>
      </c>
      <c r="E732" s="211" t="s">
        <v>2984</v>
      </c>
      <c r="F732" s="230" t="s">
        <v>5056</v>
      </c>
      <c r="G732" s="194" t="s">
        <v>2985</v>
      </c>
      <c r="H732" s="195">
        <f t="shared" si="11"/>
        <v>1</v>
      </c>
      <c r="I732" s="196">
        <v>45083</v>
      </c>
      <c r="J732" s="197"/>
      <c r="K732" s="197"/>
      <c r="L732" s="198" t="s">
        <v>257</v>
      </c>
      <c r="M732" s="199" t="s">
        <v>521</v>
      </c>
      <c r="N732" s="200">
        <v>5</v>
      </c>
      <c r="O732" s="201">
        <v>0</v>
      </c>
      <c r="P732" s="201">
        <v>0</v>
      </c>
      <c r="Q732" s="202">
        <v>5</v>
      </c>
      <c r="R732" s="203">
        <v>98210</v>
      </c>
      <c r="S732" s="203">
        <v>185380</v>
      </c>
      <c r="T732" s="203">
        <v>0</v>
      </c>
      <c r="U732" s="204">
        <v>283590</v>
      </c>
      <c r="V732" s="212"/>
    </row>
    <row r="733" spans="1:22" ht="25.5" customHeight="1" x14ac:dyDescent="0.15">
      <c r="A733" s="207" t="s">
        <v>2986</v>
      </c>
      <c r="B733" s="208" t="s">
        <v>2987</v>
      </c>
      <c r="C733" s="209" t="s">
        <v>2899</v>
      </c>
      <c r="D733" s="210" t="s">
        <v>39</v>
      </c>
      <c r="E733" s="211" t="s">
        <v>2988</v>
      </c>
      <c r="F733" s="230" t="s">
        <v>5057</v>
      </c>
      <c r="G733" s="194" t="s">
        <v>2989</v>
      </c>
      <c r="H733" s="195">
        <f t="shared" si="11"/>
        <v>1</v>
      </c>
      <c r="I733" s="196">
        <v>45212</v>
      </c>
      <c r="J733" s="197"/>
      <c r="K733" s="197"/>
      <c r="L733" s="198" t="s">
        <v>462</v>
      </c>
      <c r="M733" s="199" t="s">
        <v>2924</v>
      </c>
      <c r="N733" s="200">
        <v>5</v>
      </c>
      <c r="O733" s="201">
        <v>0</v>
      </c>
      <c r="P733" s="201">
        <v>0</v>
      </c>
      <c r="Q733" s="202">
        <v>5</v>
      </c>
      <c r="R733" s="203">
        <v>100850</v>
      </c>
      <c r="S733" s="203">
        <v>9839</v>
      </c>
      <c r="T733" s="203">
        <v>0</v>
      </c>
      <c r="U733" s="204">
        <v>110689</v>
      </c>
      <c r="V733" s="212"/>
    </row>
    <row r="734" spans="1:22" ht="25.5" customHeight="1" x14ac:dyDescent="0.15">
      <c r="A734" s="207" t="s">
        <v>2990</v>
      </c>
      <c r="B734" s="208" t="s">
        <v>2991</v>
      </c>
      <c r="C734" s="209" t="s">
        <v>2992</v>
      </c>
      <c r="D734" s="210" t="s">
        <v>40</v>
      </c>
      <c r="E734" s="211" t="s">
        <v>2993</v>
      </c>
      <c r="F734" s="230" t="s">
        <v>5058</v>
      </c>
      <c r="G734" s="194" t="s">
        <v>2994</v>
      </c>
      <c r="H734" s="195">
        <f t="shared" si="11"/>
        <v>1</v>
      </c>
      <c r="I734" s="196">
        <v>45274</v>
      </c>
      <c r="J734" s="197"/>
      <c r="K734" s="197"/>
      <c r="L734" s="198" t="s">
        <v>462</v>
      </c>
      <c r="M734" s="199" t="s">
        <v>1231</v>
      </c>
      <c r="N734" s="200">
        <v>0</v>
      </c>
      <c r="O734" s="201">
        <v>0</v>
      </c>
      <c r="P734" s="201">
        <v>0</v>
      </c>
      <c r="Q734" s="202">
        <v>0</v>
      </c>
      <c r="R734" s="203">
        <v>35650</v>
      </c>
      <c r="S734" s="203">
        <v>1184</v>
      </c>
      <c r="T734" s="203">
        <v>0</v>
      </c>
      <c r="U734" s="204">
        <v>36834</v>
      </c>
      <c r="V734" s="212"/>
    </row>
    <row r="735" spans="1:22" ht="25.5" customHeight="1" x14ac:dyDescent="0.15">
      <c r="A735" s="207" t="s">
        <v>2995</v>
      </c>
      <c r="B735" s="208" t="s">
        <v>2996</v>
      </c>
      <c r="C735" s="209" t="s">
        <v>2992</v>
      </c>
      <c r="D735" s="210" t="s">
        <v>40</v>
      </c>
      <c r="E735" s="211" t="s">
        <v>2997</v>
      </c>
      <c r="F735" s="230" t="s">
        <v>5059</v>
      </c>
      <c r="G735" s="194" t="s">
        <v>2998</v>
      </c>
      <c r="H735" s="195">
        <f t="shared" si="11"/>
        <v>1</v>
      </c>
      <c r="I735" s="196">
        <v>45238</v>
      </c>
      <c r="J735" s="197"/>
      <c r="K735" s="197"/>
      <c r="L735" s="198" t="s">
        <v>257</v>
      </c>
      <c r="M735" s="199" t="s">
        <v>521</v>
      </c>
      <c r="N735" s="200">
        <v>5</v>
      </c>
      <c r="O735" s="201">
        <v>0</v>
      </c>
      <c r="P735" s="201">
        <v>0</v>
      </c>
      <c r="Q735" s="202">
        <v>5</v>
      </c>
      <c r="R735" s="203">
        <v>68250</v>
      </c>
      <c r="S735" s="203">
        <v>12154</v>
      </c>
      <c r="T735" s="203">
        <v>33000</v>
      </c>
      <c r="U735" s="204">
        <v>113404</v>
      </c>
      <c r="V735" s="212"/>
    </row>
    <row r="736" spans="1:22" ht="25.5" customHeight="1" x14ac:dyDescent="0.15">
      <c r="A736" s="207" t="s">
        <v>2999</v>
      </c>
      <c r="B736" s="208" t="s">
        <v>3000</v>
      </c>
      <c r="C736" s="209" t="s">
        <v>2992</v>
      </c>
      <c r="D736" s="210" t="s">
        <v>40</v>
      </c>
      <c r="E736" s="211" t="s">
        <v>3001</v>
      </c>
      <c r="F736" s="230" t="s">
        <v>5060</v>
      </c>
      <c r="G736" s="194" t="s">
        <v>2774</v>
      </c>
      <c r="H736" s="195">
        <f t="shared" si="11"/>
        <v>1</v>
      </c>
      <c r="I736" s="196">
        <v>45254</v>
      </c>
      <c r="J736" s="197"/>
      <c r="K736" s="197"/>
      <c r="L736" s="198" t="s">
        <v>610</v>
      </c>
      <c r="M736" s="199" t="s">
        <v>2775</v>
      </c>
      <c r="N736" s="200">
        <v>5</v>
      </c>
      <c r="O736" s="201">
        <v>0</v>
      </c>
      <c r="P736" s="201">
        <v>0</v>
      </c>
      <c r="Q736" s="202">
        <v>5</v>
      </c>
      <c r="R736" s="203">
        <v>133450</v>
      </c>
      <c r="S736" s="203">
        <v>13040</v>
      </c>
      <c r="T736" s="203">
        <v>50000</v>
      </c>
      <c r="U736" s="204">
        <v>196490</v>
      </c>
      <c r="V736" s="212"/>
    </row>
    <row r="737" spans="1:22" ht="25.5" customHeight="1" x14ac:dyDescent="0.15">
      <c r="A737" s="207" t="s">
        <v>3002</v>
      </c>
      <c r="B737" s="208" t="s">
        <v>3003</v>
      </c>
      <c r="C737" s="209" t="s">
        <v>2992</v>
      </c>
      <c r="D737" s="210" t="s">
        <v>40</v>
      </c>
      <c r="E737" s="211" t="s">
        <v>3004</v>
      </c>
      <c r="F737" s="230" t="s">
        <v>5061</v>
      </c>
      <c r="G737" s="194" t="s">
        <v>2607</v>
      </c>
      <c r="H737" s="195">
        <f t="shared" si="11"/>
        <v>2</v>
      </c>
      <c r="I737" s="196">
        <v>45259</v>
      </c>
      <c r="J737" s="197">
        <v>45260</v>
      </c>
      <c r="K737" s="197"/>
      <c r="L737" s="198" t="s">
        <v>462</v>
      </c>
      <c r="M737" s="199" t="s">
        <v>717</v>
      </c>
      <c r="N737" s="200">
        <v>5</v>
      </c>
      <c r="O737" s="201">
        <v>5</v>
      </c>
      <c r="P737" s="201">
        <v>0</v>
      </c>
      <c r="Q737" s="202">
        <v>10</v>
      </c>
      <c r="R737" s="203">
        <v>201700</v>
      </c>
      <c r="S737" s="203">
        <v>17840</v>
      </c>
      <c r="T737" s="203">
        <v>50000</v>
      </c>
      <c r="U737" s="204">
        <v>269540</v>
      </c>
      <c r="V737" s="212"/>
    </row>
    <row r="738" spans="1:22" ht="25.5" customHeight="1" x14ac:dyDescent="0.15">
      <c r="A738" s="207" t="s">
        <v>3005</v>
      </c>
      <c r="B738" s="208" t="s">
        <v>3006</v>
      </c>
      <c r="C738" s="209" t="s">
        <v>2992</v>
      </c>
      <c r="D738" s="210" t="s">
        <v>40</v>
      </c>
      <c r="E738" s="211" t="s">
        <v>3007</v>
      </c>
      <c r="F738" s="230" t="s">
        <v>5062</v>
      </c>
      <c r="G738" s="194" t="s">
        <v>2847</v>
      </c>
      <c r="H738" s="195">
        <f t="shared" si="11"/>
        <v>1</v>
      </c>
      <c r="I738" s="196">
        <v>45205</v>
      </c>
      <c r="J738" s="197"/>
      <c r="K738" s="197"/>
      <c r="L738" s="198" t="s">
        <v>257</v>
      </c>
      <c r="M738" s="199" t="s">
        <v>521</v>
      </c>
      <c r="N738" s="200">
        <v>5</v>
      </c>
      <c r="O738" s="201">
        <v>0</v>
      </c>
      <c r="P738" s="201">
        <v>0</v>
      </c>
      <c r="Q738" s="202">
        <v>5</v>
      </c>
      <c r="R738" s="203">
        <v>133450</v>
      </c>
      <c r="S738" s="217">
        <v>130606</v>
      </c>
      <c r="T738" s="203">
        <v>0</v>
      </c>
      <c r="U738" s="204">
        <v>264056</v>
      </c>
      <c r="V738" s="212" t="s">
        <v>573</v>
      </c>
    </row>
    <row r="739" spans="1:22" ht="25.5" customHeight="1" x14ac:dyDescent="0.15">
      <c r="A739" s="207" t="s">
        <v>3008</v>
      </c>
      <c r="B739" s="208" t="s">
        <v>3009</v>
      </c>
      <c r="C739" s="209" t="s">
        <v>2992</v>
      </c>
      <c r="D739" s="210" t="s">
        <v>40</v>
      </c>
      <c r="E739" s="211" t="s">
        <v>3010</v>
      </c>
      <c r="F739" s="230" t="s">
        <v>5063</v>
      </c>
      <c r="G739" s="194" t="s">
        <v>3011</v>
      </c>
      <c r="H739" s="195">
        <f t="shared" si="11"/>
        <v>3</v>
      </c>
      <c r="I739" s="196">
        <v>45089</v>
      </c>
      <c r="J739" s="197">
        <v>45090</v>
      </c>
      <c r="K739" s="197">
        <v>45091</v>
      </c>
      <c r="L739" s="198" t="s">
        <v>462</v>
      </c>
      <c r="M739" s="199" t="s">
        <v>717</v>
      </c>
      <c r="N739" s="200">
        <v>5</v>
      </c>
      <c r="O739" s="201">
        <v>5</v>
      </c>
      <c r="P739" s="201">
        <v>5</v>
      </c>
      <c r="Q739" s="202">
        <v>15</v>
      </c>
      <c r="R739" s="203">
        <v>302550</v>
      </c>
      <c r="S739" s="203">
        <v>57150</v>
      </c>
      <c r="T739" s="203">
        <v>50000</v>
      </c>
      <c r="U739" s="204">
        <v>409700</v>
      </c>
      <c r="V739" s="212"/>
    </row>
    <row r="740" spans="1:22" ht="25.5" customHeight="1" x14ac:dyDescent="0.15">
      <c r="A740" s="207" t="s">
        <v>3012</v>
      </c>
      <c r="B740" s="208" t="s">
        <v>3013</v>
      </c>
      <c r="C740" s="209" t="s">
        <v>2992</v>
      </c>
      <c r="D740" s="210" t="s">
        <v>40</v>
      </c>
      <c r="E740" s="211" t="s">
        <v>3014</v>
      </c>
      <c r="F740" s="230" t="s">
        <v>5064</v>
      </c>
      <c r="G740" s="194" t="s">
        <v>3015</v>
      </c>
      <c r="H740" s="195">
        <f t="shared" si="11"/>
        <v>1</v>
      </c>
      <c r="I740" s="196">
        <v>45246</v>
      </c>
      <c r="J740" s="197"/>
      <c r="K740" s="197"/>
      <c r="L740" s="198" t="s">
        <v>257</v>
      </c>
      <c r="M740" s="199" t="s">
        <v>564</v>
      </c>
      <c r="N740" s="200">
        <v>4</v>
      </c>
      <c r="O740" s="201">
        <v>0</v>
      </c>
      <c r="P740" s="201">
        <v>0</v>
      </c>
      <c r="Q740" s="202">
        <v>4</v>
      </c>
      <c r="R740" s="203">
        <v>87810</v>
      </c>
      <c r="S740" s="203">
        <v>28288</v>
      </c>
      <c r="T740" s="203">
        <v>660</v>
      </c>
      <c r="U740" s="204">
        <v>116758</v>
      </c>
      <c r="V740" s="212"/>
    </row>
    <row r="741" spans="1:22" ht="25.5" customHeight="1" x14ac:dyDescent="0.15">
      <c r="A741" s="207" t="s">
        <v>3016</v>
      </c>
      <c r="B741" s="208" t="s">
        <v>3017</v>
      </c>
      <c r="C741" s="209" t="s">
        <v>2992</v>
      </c>
      <c r="D741" s="210" t="s">
        <v>40</v>
      </c>
      <c r="E741" s="211" t="s">
        <v>3018</v>
      </c>
      <c r="F741" s="230" t="s">
        <v>5065</v>
      </c>
      <c r="G741" s="194" t="s">
        <v>3019</v>
      </c>
      <c r="H741" s="195">
        <f t="shared" si="11"/>
        <v>1</v>
      </c>
      <c r="I741" s="196">
        <v>45092</v>
      </c>
      <c r="J741" s="197"/>
      <c r="K741" s="197"/>
      <c r="L741" s="198" t="s">
        <v>531</v>
      </c>
      <c r="M741" s="199" t="s">
        <v>532</v>
      </c>
      <c r="N741" s="200">
        <v>3</v>
      </c>
      <c r="O741" s="201">
        <v>0</v>
      </c>
      <c r="P741" s="201">
        <v>0</v>
      </c>
      <c r="Q741" s="202">
        <v>3</v>
      </c>
      <c r="R741" s="203">
        <v>70810</v>
      </c>
      <c r="S741" s="203">
        <v>4480</v>
      </c>
      <c r="T741" s="203">
        <v>0</v>
      </c>
      <c r="U741" s="204">
        <v>75290</v>
      </c>
      <c r="V741" s="212"/>
    </row>
    <row r="742" spans="1:22" ht="25.5" customHeight="1" x14ac:dyDescent="0.15">
      <c r="A742" s="207" t="s">
        <v>3020</v>
      </c>
      <c r="B742" s="208" t="s">
        <v>3021</v>
      </c>
      <c r="C742" s="209" t="s">
        <v>2992</v>
      </c>
      <c r="D742" s="210" t="s">
        <v>40</v>
      </c>
      <c r="E742" s="211" t="s">
        <v>3022</v>
      </c>
      <c r="F742" s="230" t="s">
        <v>5066</v>
      </c>
      <c r="G742" s="194" t="s">
        <v>3019</v>
      </c>
      <c r="H742" s="195">
        <f t="shared" si="11"/>
        <v>1</v>
      </c>
      <c r="I742" s="196">
        <v>45093</v>
      </c>
      <c r="J742" s="197"/>
      <c r="K742" s="197"/>
      <c r="L742" s="198" t="s">
        <v>531</v>
      </c>
      <c r="M742" s="199" t="s">
        <v>532</v>
      </c>
      <c r="N742" s="200">
        <v>3</v>
      </c>
      <c r="O742" s="201">
        <v>0</v>
      </c>
      <c r="P742" s="201">
        <v>0</v>
      </c>
      <c r="Q742" s="202">
        <v>3</v>
      </c>
      <c r="R742" s="203">
        <v>70810</v>
      </c>
      <c r="S742" s="203">
        <v>4720</v>
      </c>
      <c r="T742" s="203">
        <v>0</v>
      </c>
      <c r="U742" s="204">
        <v>75530</v>
      </c>
      <c r="V742" s="212"/>
    </row>
    <row r="743" spans="1:22" ht="25.5" customHeight="1" x14ac:dyDescent="0.15">
      <c r="A743" s="207" t="s">
        <v>3023</v>
      </c>
      <c r="B743" s="208" t="s">
        <v>3024</v>
      </c>
      <c r="C743" s="209" t="s">
        <v>2992</v>
      </c>
      <c r="D743" s="210" t="s">
        <v>40</v>
      </c>
      <c r="E743" s="211" t="s">
        <v>2993</v>
      </c>
      <c r="F743" s="230" t="s">
        <v>5067</v>
      </c>
      <c r="G743" s="194" t="s">
        <v>3025</v>
      </c>
      <c r="H743" s="195">
        <f t="shared" si="11"/>
        <v>2</v>
      </c>
      <c r="I743" s="196">
        <v>45271</v>
      </c>
      <c r="J743" s="197">
        <v>45272</v>
      </c>
      <c r="K743" s="197"/>
      <c r="L743" s="198" t="s">
        <v>462</v>
      </c>
      <c r="M743" s="199" t="s">
        <v>463</v>
      </c>
      <c r="N743" s="200">
        <v>1</v>
      </c>
      <c r="O743" s="201">
        <v>1</v>
      </c>
      <c r="P743" s="201">
        <v>0</v>
      </c>
      <c r="Q743" s="202">
        <v>2</v>
      </c>
      <c r="R743" s="203">
        <v>83840</v>
      </c>
      <c r="S743" s="203">
        <v>111</v>
      </c>
      <c r="T743" s="203">
        <v>0</v>
      </c>
      <c r="U743" s="204">
        <v>83951</v>
      </c>
      <c r="V743" s="212"/>
    </row>
    <row r="744" spans="1:22" ht="25.5" customHeight="1" x14ac:dyDescent="0.15">
      <c r="A744" s="207" t="s">
        <v>3026</v>
      </c>
      <c r="B744" s="208" t="s">
        <v>3027</v>
      </c>
      <c r="C744" s="209" t="s">
        <v>3028</v>
      </c>
      <c r="D744" s="210" t="s">
        <v>41</v>
      </c>
      <c r="E744" s="211" t="s">
        <v>3029</v>
      </c>
      <c r="F744" s="230" t="s">
        <v>5068</v>
      </c>
      <c r="G744" s="194" t="s">
        <v>3030</v>
      </c>
      <c r="H744" s="195">
        <f t="shared" si="11"/>
        <v>3</v>
      </c>
      <c r="I744" s="196">
        <v>45134</v>
      </c>
      <c r="J744" s="197">
        <v>45135</v>
      </c>
      <c r="K744" s="197">
        <v>45169</v>
      </c>
      <c r="L744" s="198" t="s">
        <v>610</v>
      </c>
      <c r="M744" s="199" t="s">
        <v>3031</v>
      </c>
      <c r="N744" s="200">
        <v>5</v>
      </c>
      <c r="O744" s="201">
        <v>5</v>
      </c>
      <c r="P744" s="201">
        <v>5</v>
      </c>
      <c r="Q744" s="202">
        <v>15</v>
      </c>
      <c r="R744" s="203">
        <v>400350</v>
      </c>
      <c r="S744" s="203">
        <v>101394</v>
      </c>
      <c r="T744" s="203">
        <v>0</v>
      </c>
      <c r="U744" s="204">
        <v>501744</v>
      </c>
      <c r="V744" s="212"/>
    </row>
    <row r="745" spans="1:22" ht="25.5" customHeight="1" x14ac:dyDescent="0.15">
      <c r="A745" s="207" t="s">
        <v>3032</v>
      </c>
      <c r="B745" s="208" t="s">
        <v>3033</v>
      </c>
      <c r="C745" s="209" t="s">
        <v>3028</v>
      </c>
      <c r="D745" s="210" t="s">
        <v>41</v>
      </c>
      <c r="E745" s="211" t="s">
        <v>3034</v>
      </c>
      <c r="F745" s="230" t="s">
        <v>5069</v>
      </c>
      <c r="G745" s="194" t="s">
        <v>2956</v>
      </c>
      <c r="H745" s="195">
        <f t="shared" si="11"/>
        <v>2</v>
      </c>
      <c r="I745" s="196">
        <v>45089</v>
      </c>
      <c r="J745" s="197">
        <v>45090</v>
      </c>
      <c r="K745" s="197"/>
      <c r="L745" s="198" t="s">
        <v>462</v>
      </c>
      <c r="M745" s="199" t="s">
        <v>717</v>
      </c>
      <c r="N745" s="200">
        <v>0</v>
      </c>
      <c r="O745" s="201">
        <v>5</v>
      </c>
      <c r="P745" s="201">
        <v>0</v>
      </c>
      <c r="Q745" s="202">
        <v>5</v>
      </c>
      <c r="R745" s="203">
        <v>136500</v>
      </c>
      <c r="S745" s="203">
        <v>31162</v>
      </c>
      <c r="T745" s="203">
        <v>50000</v>
      </c>
      <c r="U745" s="204">
        <v>217662</v>
      </c>
      <c r="V745" s="212"/>
    </row>
    <row r="746" spans="1:22" ht="25.5" customHeight="1" x14ac:dyDescent="0.15">
      <c r="A746" s="207" t="s">
        <v>3035</v>
      </c>
      <c r="B746" s="208" t="s">
        <v>3036</v>
      </c>
      <c r="C746" s="209" t="s">
        <v>3028</v>
      </c>
      <c r="D746" s="210" t="s">
        <v>41</v>
      </c>
      <c r="E746" s="211" t="s">
        <v>3037</v>
      </c>
      <c r="F746" s="230" t="s">
        <v>5070</v>
      </c>
      <c r="G746" s="194" t="s">
        <v>2956</v>
      </c>
      <c r="H746" s="195">
        <f t="shared" si="11"/>
        <v>2</v>
      </c>
      <c r="I746" s="196">
        <v>45089</v>
      </c>
      <c r="J746" s="197">
        <v>45090</v>
      </c>
      <c r="K746" s="197"/>
      <c r="L746" s="198" t="s">
        <v>462</v>
      </c>
      <c r="M746" s="199" t="s">
        <v>717</v>
      </c>
      <c r="N746" s="200">
        <v>0</v>
      </c>
      <c r="O746" s="201">
        <v>5</v>
      </c>
      <c r="P746" s="201">
        <v>0</v>
      </c>
      <c r="Q746" s="202">
        <v>5</v>
      </c>
      <c r="R746" s="203">
        <v>136500</v>
      </c>
      <c r="S746" s="203">
        <v>23388</v>
      </c>
      <c r="T746" s="203">
        <v>50000</v>
      </c>
      <c r="U746" s="204">
        <v>209888</v>
      </c>
      <c r="V746" s="212"/>
    </row>
    <row r="747" spans="1:22" ht="25.5" customHeight="1" x14ac:dyDescent="0.15">
      <c r="A747" s="207" t="s">
        <v>3038</v>
      </c>
      <c r="B747" s="208" t="s">
        <v>3039</v>
      </c>
      <c r="C747" s="209" t="s">
        <v>3028</v>
      </c>
      <c r="D747" s="210" t="s">
        <v>41</v>
      </c>
      <c r="E747" s="211" t="s">
        <v>3040</v>
      </c>
      <c r="F747" s="230" t="s">
        <v>5071</v>
      </c>
      <c r="G747" s="194" t="s">
        <v>3041</v>
      </c>
      <c r="H747" s="195">
        <f t="shared" si="11"/>
        <v>1</v>
      </c>
      <c r="I747" s="196">
        <v>45219</v>
      </c>
      <c r="J747" s="197"/>
      <c r="K747" s="197"/>
      <c r="L747" s="198" t="s">
        <v>1142</v>
      </c>
      <c r="M747" s="199" t="s">
        <v>3042</v>
      </c>
      <c r="N747" s="200">
        <v>2</v>
      </c>
      <c r="O747" s="201">
        <v>0</v>
      </c>
      <c r="P747" s="201">
        <v>0</v>
      </c>
      <c r="Q747" s="202">
        <v>2</v>
      </c>
      <c r="R747" s="203">
        <v>56450</v>
      </c>
      <c r="S747" s="203">
        <v>4588</v>
      </c>
      <c r="T747" s="203">
        <v>49530</v>
      </c>
      <c r="U747" s="204">
        <v>110568</v>
      </c>
      <c r="V747" s="212"/>
    </row>
    <row r="748" spans="1:22" ht="25.5" customHeight="1" x14ac:dyDescent="0.15">
      <c r="A748" s="207" t="s">
        <v>3043</v>
      </c>
      <c r="B748" s="208" t="s">
        <v>3044</v>
      </c>
      <c r="C748" s="209" t="s">
        <v>3028</v>
      </c>
      <c r="D748" s="210" t="s">
        <v>41</v>
      </c>
      <c r="E748" s="211" t="s">
        <v>3045</v>
      </c>
      <c r="F748" s="230" t="s">
        <v>5072</v>
      </c>
      <c r="G748" s="194" t="s">
        <v>3046</v>
      </c>
      <c r="H748" s="195">
        <f t="shared" si="11"/>
        <v>3</v>
      </c>
      <c r="I748" s="196">
        <v>45167</v>
      </c>
      <c r="J748" s="197">
        <v>45169</v>
      </c>
      <c r="K748" s="197">
        <v>45189</v>
      </c>
      <c r="L748" s="198" t="s">
        <v>610</v>
      </c>
      <c r="M748" s="199" t="s">
        <v>732</v>
      </c>
      <c r="N748" s="200">
        <v>5</v>
      </c>
      <c r="O748" s="201">
        <v>5</v>
      </c>
      <c r="P748" s="201">
        <v>5</v>
      </c>
      <c r="Q748" s="202">
        <v>15</v>
      </c>
      <c r="R748" s="203">
        <v>364710</v>
      </c>
      <c r="S748" s="203">
        <v>9761</v>
      </c>
      <c r="T748" s="203">
        <v>50000</v>
      </c>
      <c r="U748" s="204">
        <v>424471</v>
      </c>
      <c r="V748" s="212"/>
    </row>
    <row r="749" spans="1:22" ht="25.5" customHeight="1" x14ac:dyDescent="0.15">
      <c r="A749" s="207" t="s">
        <v>3047</v>
      </c>
      <c r="B749" s="208" t="s">
        <v>3048</v>
      </c>
      <c r="C749" s="209" t="s">
        <v>3028</v>
      </c>
      <c r="D749" s="210" t="s">
        <v>41</v>
      </c>
      <c r="E749" s="211" t="s">
        <v>3049</v>
      </c>
      <c r="F749" s="230" t="s">
        <v>5073</v>
      </c>
      <c r="G749" s="194" t="s">
        <v>3046</v>
      </c>
      <c r="H749" s="195">
        <f t="shared" si="11"/>
        <v>3</v>
      </c>
      <c r="I749" s="196">
        <v>45168</v>
      </c>
      <c r="J749" s="197">
        <v>45175</v>
      </c>
      <c r="K749" s="197">
        <v>45182</v>
      </c>
      <c r="L749" s="198" t="s">
        <v>610</v>
      </c>
      <c r="M749" s="199" t="s">
        <v>732</v>
      </c>
      <c r="N749" s="200">
        <v>5</v>
      </c>
      <c r="O749" s="201">
        <v>5</v>
      </c>
      <c r="P749" s="201">
        <v>5</v>
      </c>
      <c r="Q749" s="202">
        <v>15</v>
      </c>
      <c r="R749" s="203">
        <v>364710</v>
      </c>
      <c r="S749" s="203">
        <v>21726</v>
      </c>
      <c r="T749" s="203">
        <v>50000</v>
      </c>
      <c r="U749" s="204">
        <v>436436</v>
      </c>
      <c r="V749" s="212"/>
    </row>
    <row r="750" spans="1:22" ht="25.5" customHeight="1" x14ac:dyDescent="0.15">
      <c r="A750" s="207" t="s">
        <v>3050</v>
      </c>
      <c r="B750" s="208" t="s">
        <v>3051</v>
      </c>
      <c r="C750" s="209" t="s">
        <v>3028</v>
      </c>
      <c r="D750" s="210" t="s">
        <v>41</v>
      </c>
      <c r="E750" s="211" t="s">
        <v>3052</v>
      </c>
      <c r="F750" s="230" t="s">
        <v>5074</v>
      </c>
      <c r="G750" s="194" t="s">
        <v>3046</v>
      </c>
      <c r="H750" s="195">
        <f t="shared" si="11"/>
        <v>3</v>
      </c>
      <c r="I750" s="196">
        <v>45170</v>
      </c>
      <c r="J750" s="197">
        <v>45177</v>
      </c>
      <c r="K750" s="197">
        <v>45184</v>
      </c>
      <c r="L750" s="198" t="s">
        <v>610</v>
      </c>
      <c r="M750" s="199" t="s">
        <v>732</v>
      </c>
      <c r="N750" s="200">
        <v>5</v>
      </c>
      <c r="O750" s="201">
        <v>5</v>
      </c>
      <c r="P750" s="201">
        <v>5</v>
      </c>
      <c r="Q750" s="202">
        <v>15</v>
      </c>
      <c r="R750" s="203">
        <v>340950</v>
      </c>
      <c r="S750" s="203">
        <v>11502</v>
      </c>
      <c r="T750" s="203">
        <v>50000</v>
      </c>
      <c r="U750" s="204">
        <v>402452</v>
      </c>
      <c r="V750" s="212"/>
    </row>
    <row r="751" spans="1:22" ht="25.5" customHeight="1" x14ac:dyDescent="0.15">
      <c r="A751" s="207" t="s">
        <v>3053</v>
      </c>
      <c r="B751" s="208" t="s">
        <v>3054</v>
      </c>
      <c r="C751" s="209" t="s">
        <v>3028</v>
      </c>
      <c r="D751" s="210" t="s">
        <v>41</v>
      </c>
      <c r="E751" s="211" t="s">
        <v>3055</v>
      </c>
      <c r="F751" s="230" t="s">
        <v>5075</v>
      </c>
      <c r="G751" s="194" t="s">
        <v>3046</v>
      </c>
      <c r="H751" s="195">
        <f t="shared" si="11"/>
        <v>3</v>
      </c>
      <c r="I751" s="196">
        <v>45173</v>
      </c>
      <c r="J751" s="197">
        <v>45176</v>
      </c>
      <c r="K751" s="197">
        <v>45183</v>
      </c>
      <c r="L751" s="198" t="s">
        <v>610</v>
      </c>
      <c r="M751" s="199" t="s">
        <v>732</v>
      </c>
      <c r="N751" s="200">
        <v>5</v>
      </c>
      <c r="O751" s="201">
        <v>5</v>
      </c>
      <c r="P751" s="201">
        <v>5</v>
      </c>
      <c r="Q751" s="202">
        <v>15</v>
      </c>
      <c r="R751" s="203">
        <v>364710</v>
      </c>
      <c r="S751" s="203">
        <v>9332</v>
      </c>
      <c r="T751" s="203">
        <v>50000</v>
      </c>
      <c r="U751" s="204">
        <v>424042</v>
      </c>
      <c r="V751" s="212"/>
    </row>
    <row r="752" spans="1:22" ht="25.5" customHeight="1" x14ac:dyDescent="0.15">
      <c r="A752" s="207" t="s">
        <v>3056</v>
      </c>
      <c r="B752" s="208" t="s">
        <v>3057</v>
      </c>
      <c r="C752" s="209" t="s">
        <v>3028</v>
      </c>
      <c r="D752" s="210" t="s">
        <v>41</v>
      </c>
      <c r="E752" s="211" t="s">
        <v>3058</v>
      </c>
      <c r="F752" s="230" t="s">
        <v>5076</v>
      </c>
      <c r="G752" s="194" t="s">
        <v>3046</v>
      </c>
      <c r="H752" s="195">
        <f t="shared" si="11"/>
        <v>3</v>
      </c>
      <c r="I752" s="196">
        <v>45191</v>
      </c>
      <c r="J752" s="197">
        <v>45198</v>
      </c>
      <c r="K752" s="197">
        <v>45205</v>
      </c>
      <c r="L752" s="198" t="s">
        <v>610</v>
      </c>
      <c r="M752" s="199" t="s">
        <v>732</v>
      </c>
      <c r="N752" s="200">
        <v>5</v>
      </c>
      <c r="O752" s="201">
        <v>5</v>
      </c>
      <c r="P752" s="201">
        <v>5</v>
      </c>
      <c r="Q752" s="202">
        <v>15</v>
      </c>
      <c r="R752" s="203">
        <v>340950</v>
      </c>
      <c r="S752" s="203">
        <v>9025</v>
      </c>
      <c r="T752" s="203">
        <v>50000</v>
      </c>
      <c r="U752" s="204">
        <v>399975</v>
      </c>
      <c r="V752" s="212"/>
    </row>
    <row r="753" spans="1:22" ht="25.5" customHeight="1" x14ac:dyDescent="0.15">
      <c r="A753" s="207" t="s">
        <v>3059</v>
      </c>
      <c r="B753" s="208" t="s">
        <v>3060</v>
      </c>
      <c r="C753" s="209" t="s">
        <v>3028</v>
      </c>
      <c r="D753" s="210" t="s">
        <v>41</v>
      </c>
      <c r="E753" s="211" t="s">
        <v>3061</v>
      </c>
      <c r="F753" s="230" t="s">
        <v>5077</v>
      </c>
      <c r="G753" s="194" t="s">
        <v>3046</v>
      </c>
      <c r="H753" s="195">
        <f t="shared" si="11"/>
        <v>3</v>
      </c>
      <c r="I753" s="196">
        <v>45194</v>
      </c>
      <c r="J753" s="197">
        <v>45209</v>
      </c>
      <c r="K753" s="197">
        <v>45215</v>
      </c>
      <c r="L753" s="198" t="s">
        <v>610</v>
      </c>
      <c r="M753" s="199" t="s">
        <v>732</v>
      </c>
      <c r="N753" s="200">
        <v>5</v>
      </c>
      <c r="O753" s="201">
        <v>5</v>
      </c>
      <c r="P753" s="201">
        <v>5</v>
      </c>
      <c r="Q753" s="202">
        <v>15</v>
      </c>
      <c r="R753" s="203">
        <v>364710</v>
      </c>
      <c r="S753" s="203">
        <v>8429</v>
      </c>
      <c r="T753" s="203">
        <v>50000</v>
      </c>
      <c r="U753" s="204">
        <v>423139</v>
      </c>
      <c r="V753" s="212"/>
    </row>
    <row r="754" spans="1:22" ht="25.5" customHeight="1" x14ac:dyDescent="0.15">
      <c r="A754" s="207" t="s">
        <v>3062</v>
      </c>
      <c r="B754" s="208" t="s">
        <v>3063</v>
      </c>
      <c r="C754" s="209" t="s">
        <v>3028</v>
      </c>
      <c r="D754" s="210" t="s">
        <v>41</v>
      </c>
      <c r="E754" s="211" t="s">
        <v>3064</v>
      </c>
      <c r="F754" s="230" t="s">
        <v>5078</v>
      </c>
      <c r="G754" s="194" t="s">
        <v>3046</v>
      </c>
      <c r="H754" s="195">
        <f t="shared" si="11"/>
        <v>3</v>
      </c>
      <c r="I754" s="196">
        <v>45266</v>
      </c>
      <c r="J754" s="197">
        <v>45268</v>
      </c>
      <c r="K754" s="197">
        <v>45273</v>
      </c>
      <c r="L754" s="198" t="s">
        <v>610</v>
      </c>
      <c r="M754" s="199" t="s">
        <v>732</v>
      </c>
      <c r="N754" s="200">
        <v>5</v>
      </c>
      <c r="O754" s="201">
        <v>5</v>
      </c>
      <c r="P754" s="201">
        <v>5</v>
      </c>
      <c r="Q754" s="202">
        <v>15</v>
      </c>
      <c r="R754" s="203">
        <v>340950</v>
      </c>
      <c r="S754" s="203">
        <v>8814</v>
      </c>
      <c r="T754" s="203">
        <v>50000</v>
      </c>
      <c r="U754" s="204">
        <v>399764</v>
      </c>
      <c r="V754" s="212"/>
    </row>
    <row r="755" spans="1:22" ht="25.5" customHeight="1" x14ac:dyDescent="0.15">
      <c r="A755" s="207" t="s">
        <v>3065</v>
      </c>
      <c r="B755" s="208" t="s">
        <v>3066</v>
      </c>
      <c r="C755" s="209" t="s">
        <v>3028</v>
      </c>
      <c r="D755" s="210" t="s">
        <v>41</v>
      </c>
      <c r="E755" s="211" t="s">
        <v>3067</v>
      </c>
      <c r="F755" s="230" t="s">
        <v>5079</v>
      </c>
      <c r="G755" s="194" t="s">
        <v>2134</v>
      </c>
      <c r="H755" s="195">
        <f t="shared" si="11"/>
        <v>2</v>
      </c>
      <c r="I755" s="196">
        <v>45274</v>
      </c>
      <c r="J755" s="197">
        <v>45275</v>
      </c>
      <c r="K755" s="197"/>
      <c r="L755" s="198" t="s">
        <v>257</v>
      </c>
      <c r="M755" s="199" t="s">
        <v>431</v>
      </c>
      <c r="N755" s="200">
        <v>5</v>
      </c>
      <c r="O755" s="201">
        <v>5</v>
      </c>
      <c r="P755" s="201">
        <v>0</v>
      </c>
      <c r="Q755" s="202">
        <v>10</v>
      </c>
      <c r="R755" s="203">
        <v>266900</v>
      </c>
      <c r="S755" s="203">
        <v>590400</v>
      </c>
      <c r="T755" s="203">
        <v>50000</v>
      </c>
      <c r="U755" s="204">
        <v>907300</v>
      </c>
      <c r="V755" s="212" t="s">
        <v>3068</v>
      </c>
    </row>
    <row r="756" spans="1:22" ht="25.5" customHeight="1" x14ac:dyDescent="0.15">
      <c r="A756" s="207" t="s">
        <v>3069</v>
      </c>
      <c r="B756" s="208" t="s">
        <v>3070</v>
      </c>
      <c r="C756" s="209" t="s">
        <v>3028</v>
      </c>
      <c r="D756" s="210" t="s">
        <v>41</v>
      </c>
      <c r="E756" s="211" t="s">
        <v>3071</v>
      </c>
      <c r="F756" s="230" t="s">
        <v>5080</v>
      </c>
      <c r="G756" s="194" t="s">
        <v>2065</v>
      </c>
      <c r="H756" s="195">
        <f t="shared" si="11"/>
        <v>1</v>
      </c>
      <c r="I756" s="196">
        <v>45201</v>
      </c>
      <c r="J756" s="197"/>
      <c r="K756" s="197"/>
      <c r="L756" s="198" t="s">
        <v>257</v>
      </c>
      <c r="M756" s="199" t="s">
        <v>486</v>
      </c>
      <c r="N756" s="200">
        <v>5</v>
      </c>
      <c r="O756" s="201">
        <v>0</v>
      </c>
      <c r="P756" s="201">
        <v>0</v>
      </c>
      <c r="Q756" s="202">
        <v>5</v>
      </c>
      <c r="R756" s="203">
        <v>133450</v>
      </c>
      <c r="S756" s="203">
        <v>166020</v>
      </c>
      <c r="T756" s="203">
        <v>40000</v>
      </c>
      <c r="U756" s="204">
        <v>339470</v>
      </c>
      <c r="V756" s="212"/>
    </row>
    <row r="757" spans="1:22" ht="25.5" customHeight="1" x14ac:dyDescent="0.15">
      <c r="A757" s="207" t="s">
        <v>3072</v>
      </c>
      <c r="B757" s="208" t="s">
        <v>3073</v>
      </c>
      <c r="C757" s="209" t="s">
        <v>3028</v>
      </c>
      <c r="D757" s="210" t="s">
        <v>41</v>
      </c>
      <c r="E757" s="211" t="s">
        <v>3074</v>
      </c>
      <c r="F757" s="230" t="s">
        <v>5081</v>
      </c>
      <c r="G757" s="194" t="s">
        <v>2065</v>
      </c>
      <c r="H757" s="195">
        <f t="shared" si="11"/>
        <v>3</v>
      </c>
      <c r="I757" s="196">
        <v>45201</v>
      </c>
      <c r="J757" s="197">
        <v>45202</v>
      </c>
      <c r="K757" s="197">
        <v>45203</v>
      </c>
      <c r="L757" s="198" t="s">
        <v>257</v>
      </c>
      <c r="M757" s="199" t="s">
        <v>486</v>
      </c>
      <c r="N757" s="200">
        <v>5</v>
      </c>
      <c r="O757" s="201">
        <v>5</v>
      </c>
      <c r="P757" s="201">
        <v>5</v>
      </c>
      <c r="Q757" s="202">
        <v>15</v>
      </c>
      <c r="R757" s="203">
        <v>318600</v>
      </c>
      <c r="S757" s="203">
        <v>176400</v>
      </c>
      <c r="T757" s="203">
        <v>40000</v>
      </c>
      <c r="U757" s="204">
        <v>535000</v>
      </c>
      <c r="V757" s="212"/>
    </row>
    <row r="758" spans="1:22" ht="25.5" customHeight="1" x14ac:dyDescent="0.15">
      <c r="A758" s="207" t="s">
        <v>3075</v>
      </c>
      <c r="B758" s="208" t="s">
        <v>3076</v>
      </c>
      <c r="C758" s="209" t="s">
        <v>3028</v>
      </c>
      <c r="D758" s="210" t="s">
        <v>41</v>
      </c>
      <c r="E758" s="211" t="s">
        <v>3077</v>
      </c>
      <c r="F758" s="230" t="s">
        <v>5082</v>
      </c>
      <c r="G758" s="194" t="s">
        <v>2065</v>
      </c>
      <c r="H758" s="195">
        <f t="shared" si="11"/>
        <v>1</v>
      </c>
      <c r="I758" s="196">
        <v>45205</v>
      </c>
      <c r="J758" s="197"/>
      <c r="K758" s="197"/>
      <c r="L758" s="198" t="s">
        <v>257</v>
      </c>
      <c r="M758" s="199" t="s">
        <v>486</v>
      </c>
      <c r="N758" s="200">
        <v>5</v>
      </c>
      <c r="O758" s="201">
        <v>0</v>
      </c>
      <c r="P758" s="201">
        <v>0</v>
      </c>
      <c r="Q758" s="202">
        <v>5</v>
      </c>
      <c r="R758" s="203">
        <v>106200</v>
      </c>
      <c r="S758" s="203">
        <v>58800</v>
      </c>
      <c r="T758" s="203">
        <v>40000</v>
      </c>
      <c r="U758" s="204">
        <v>205000</v>
      </c>
      <c r="V758" s="212"/>
    </row>
    <row r="759" spans="1:22" ht="25.5" customHeight="1" x14ac:dyDescent="0.15">
      <c r="A759" s="207" t="s">
        <v>3078</v>
      </c>
      <c r="B759" s="208" t="s">
        <v>3079</v>
      </c>
      <c r="C759" s="209" t="s">
        <v>3028</v>
      </c>
      <c r="D759" s="210" t="s">
        <v>41</v>
      </c>
      <c r="E759" s="211" t="s">
        <v>3080</v>
      </c>
      <c r="F759" s="230" t="s">
        <v>5083</v>
      </c>
      <c r="G759" s="194" t="s">
        <v>2065</v>
      </c>
      <c r="H759" s="195">
        <f t="shared" si="11"/>
        <v>3</v>
      </c>
      <c r="I759" s="196">
        <v>45202</v>
      </c>
      <c r="J759" s="197">
        <v>45203</v>
      </c>
      <c r="K759" s="197">
        <v>45204</v>
      </c>
      <c r="L759" s="198" t="s">
        <v>257</v>
      </c>
      <c r="M759" s="199" t="s">
        <v>486</v>
      </c>
      <c r="N759" s="200">
        <v>5</v>
      </c>
      <c r="O759" s="201">
        <v>5</v>
      </c>
      <c r="P759" s="201">
        <v>5</v>
      </c>
      <c r="Q759" s="202">
        <v>15</v>
      </c>
      <c r="R759" s="203">
        <v>416400</v>
      </c>
      <c r="S759" s="203">
        <v>19800</v>
      </c>
      <c r="T759" s="203">
        <v>40000</v>
      </c>
      <c r="U759" s="204">
        <v>476200</v>
      </c>
      <c r="V759" s="212"/>
    </row>
    <row r="760" spans="1:22" ht="25.5" customHeight="1" x14ac:dyDescent="0.15">
      <c r="A760" s="207" t="s">
        <v>3081</v>
      </c>
      <c r="B760" s="208" t="s">
        <v>3082</v>
      </c>
      <c r="C760" s="209" t="s">
        <v>3028</v>
      </c>
      <c r="D760" s="210" t="s">
        <v>41</v>
      </c>
      <c r="E760" s="211" t="s">
        <v>3083</v>
      </c>
      <c r="F760" s="230" t="s">
        <v>5084</v>
      </c>
      <c r="G760" s="194" t="s">
        <v>2065</v>
      </c>
      <c r="H760" s="195">
        <f t="shared" si="11"/>
        <v>1</v>
      </c>
      <c r="I760" s="196">
        <v>45204</v>
      </c>
      <c r="J760" s="197"/>
      <c r="K760" s="197"/>
      <c r="L760" s="198" t="s">
        <v>257</v>
      </c>
      <c r="M760" s="199" t="s">
        <v>486</v>
      </c>
      <c r="N760" s="200">
        <v>5</v>
      </c>
      <c r="O760" s="201">
        <v>0</v>
      </c>
      <c r="P760" s="201">
        <v>0</v>
      </c>
      <c r="Q760" s="202">
        <v>5</v>
      </c>
      <c r="R760" s="203">
        <v>106200</v>
      </c>
      <c r="S760" s="203">
        <v>159920</v>
      </c>
      <c r="T760" s="203">
        <v>40000</v>
      </c>
      <c r="U760" s="204">
        <v>306120</v>
      </c>
      <c r="V760" s="212" t="s">
        <v>573</v>
      </c>
    </row>
    <row r="761" spans="1:22" ht="25.5" customHeight="1" x14ac:dyDescent="0.15">
      <c r="A761" s="207" t="s">
        <v>3084</v>
      </c>
      <c r="B761" s="208" t="s">
        <v>3085</v>
      </c>
      <c r="C761" s="209" t="s">
        <v>3028</v>
      </c>
      <c r="D761" s="210" t="s">
        <v>41</v>
      </c>
      <c r="E761" s="211" t="s">
        <v>3086</v>
      </c>
      <c r="F761" s="230" t="s">
        <v>5085</v>
      </c>
      <c r="G761" s="194" t="s">
        <v>2065</v>
      </c>
      <c r="H761" s="195">
        <f t="shared" si="11"/>
        <v>1</v>
      </c>
      <c r="I761" s="196">
        <v>45205</v>
      </c>
      <c r="J761" s="197"/>
      <c r="K761" s="197"/>
      <c r="L761" s="198" t="s">
        <v>257</v>
      </c>
      <c r="M761" s="199" t="s">
        <v>486</v>
      </c>
      <c r="N761" s="200">
        <v>5</v>
      </c>
      <c r="O761" s="201">
        <v>0</v>
      </c>
      <c r="P761" s="201">
        <v>0</v>
      </c>
      <c r="Q761" s="202">
        <v>5</v>
      </c>
      <c r="R761" s="203">
        <v>133450</v>
      </c>
      <c r="S761" s="203">
        <v>0</v>
      </c>
      <c r="T761" s="203">
        <v>45000</v>
      </c>
      <c r="U761" s="204">
        <v>178450</v>
      </c>
      <c r="V761" s="212"/>
    </row>
    <row r="762" spans="1:22" ht="25.5" customHeight="1" x14ac:dyDescent="0.15">
      <c r="A762" s="207" t="s">
        <v>3087</v>
      </c>
      <c r="B762" s="208" t="s">
        <v>3088</v>
      </c>
      <c r="C762" s="209" t="s">
        <v>3028</v>
      </c>
      <c r="D762" s="210" t="s">
        <v>41</v>
      </c>
      <c r="E762" s="211" t="s">
        <v>3089</v>
      </c>
      <c r="F762" s="230" t="s">
        <v>5086</v>
      </c>
      <c r="G762" s="194" t="s">
        <v>3090</v>
      </c>
      <c r="H762" s="195">
        <f t="shared" si="11"/>
        <v>1</v>
      </c>
      <c r="I762" s="196">
        <v>45103</v>
      </c>
      <c r="J762" s="197"/>
      <c r="K762" s="197"/>
      <c r="L762" s="198" t="s">
        <v>257</v>
      </c>
      <c r="M762" s="199" t="s">
        <v>486</v>
      </c>
      <c r="N762" s="200">
        <v>5</v>
      </c>
      <c r="O762" s="201">
        <v>0</v>
      </c>
      <c r="P762" s="201">
        <v>0</v>
      </c>
      <c r="Q762" s="202">
        <v>5</v>
      </c>
      <c r="R762" s="203">
        <v>94250</v>
      </c>
      <c r="S762" s="203">
        <v>2960</v>
      </c>
      <c r="T762" s="203">
        <v>0</v>
      </c>
      <c r="U762" s="204">
        <v>97210</v>
      </c>
      <c r="V762" s="212"/>
    </row>
    <row r="763" spans="1:22" ht="25.5" customHeight="1" x14ac:dyDescent="0.15">
      <c r="A763" s="207" t="s">
        <v>3091</v>
      </c>
      <c r="B763" s="208" t="s">
        <v>3092</v>
      </c>
      <c r="C763" s="209" t="s">
        <v>3093</v>
      </c>
      <c r="D763" s="210" t="s">
        <v>42</v>
      </c>
      <c r="E763" s="211" t="s">
        <v>3094</v>
      </c>
      <c r="F763" s="230" t="s">
        <v>5087</v>
      </c>
      <c r="G763" s="194" t="s">
        <v>2061</v>
      </c>
      <c r="H763" s="195">
        <f t="shared" si="11"/>
        <v>3</v>
      </c>
      <c r="I763" s="196">
        <v>45250</v>
      </c>
      <c r="J763" s="197">
        <v>45250</v>
      </c>
      <c r="K763" s="197">
        <v>45252</v>
      </c>
      <c r="L763" s="198" t="s">
        <v>257</v>
      </c>
      <c r="M763" s="199" t="s">
        <v>521</v>
      </c>
      <c r="N763" s="200">
        <v>2</v>
      </c>
      <c r="O763" s="201">
        <v>2</v>
      </c>
      <c r="P763" s="201">
        <v>2</v>
      </c>
      <c r="Q763" s="202">
        <v>6</v>
      </c>
      <c r="R763" s="203">
        <v>173290</v>
      </c>
      <c r="S763" s="203">
        <v>369350</v>
      </c>
      <c r="T763" s="203">
        <v>0</v>
      </c>
      <c r="U763" s="204">
        <v>542640</v>
      </c>
      <c r="V763" s="212"/>
    </row>
    <row r="764" spans="1:22" ht="25.5" customHeight="1" x14ac:dyDescent="0.15">
      <c r="A764" s="207" t="s">
        <v>3095</v>
      </c>
      <c r="B764" s="208" t="s">
        <v>3096</v>
      </c>
      <c r="C764" s="209" t="s">
        <v>3097</v>
      </c>
      <c r="D764" s="210" t="s">
        <v>43</v>
      </c>
      <c r="E764" s="211" t="s">
        <v>3098</v>
      </c>
      <c r="F764" s="230" t="s">
        <v>5088</v>
      </c>
      <c r="G764" s="194" t="s">
        <v>3099</v>
      </c>
      <c r="H764" s="195">
        <f t="shared" si="11"/>
        <v>3</v>
      </c>
      <c r="I764" s="196">
        <v>45161</v>
      </c>
      <c r="J764" s="197">
        <v>45167</v>
      </c>
      <c r="K764" s="197">
        <v>45169</v>
      </c>
      <c r="L764" s="198" t="s">
        <v>474</v>
      </c>
      <c r="M764" s="199" t="s">
        <v>537</v>
      </c>
      <c r="N764" s="200">
        <v>5</v>
      </c>
      <c r="O764" s="201">
        <v>5</v>
      </c>
      <c r="P764" s="201">
        <v>5</v>
      </c>
      <c r="Q764" s="202">
        <v>15</v>
      </c>
      <c r="R764" s="203">
        <v>340950</v>
      </c>
      <c r="S764" s="203">
        <v>196320</v>
      </c>
      <c r="T764" s="203">
        <v>50000</v>
      </c>
      <c r="U764" s="204">
        <v>587270</v>
      </c>
      <c r="V764" s="212"/>
    </row>
    <row r="765" spans="1:22" ht="25.5" customHeight="1" x14ac:dyDescent="0.15">
      <c r="A765" s="207" t="s">
        <v>3100</v>
      </c>
      <c r="B765" s="208" t="s">
        <v>3101</v>
      </c>
      <c r="C765" s="209" t="s">
        <v>3097</v>
      </c>
      <c r="D765" s="210" t="s">
        <v>43</v>
      </c>
      <c r="E765" s="211" t="s">
        <v>3102</v>
      </c>
      <c r="F765" s="230" t="s">
        <v>5089</v>
      </c>
      <c r="G765" s="194" t="s">
        <v>3103</v>
      </c>
      <c r="H765" s="195">
        <f t="shared" si="11"/>
        <v>1</v>
      </c>
      <c r="I765" s="196">
        <v>45176</v>
      </c>
      <c r="J765" s="197"/>
      <c r="K765" s="197"/>
      <c r="L765" s="198" t="s">
        <v>462</v>
      </c>
      <c r="M765" s="199" t="s">
        <v>717</v>
      </c>
      <c r="N765" s="200">
        <v>1</v>
      </c>
      <c r="O765" s="201">
        <v>0</v>
      </c>
      <c r="P765" s="201">
        <v>0</v>
      </c>
      <c r="Q765" s="202">
        <v>1</v>
      </c>
      <c r="R765" s="203">
        <v>48690</v>
      </c>
      <c r="S765" s="203">
        <v>158320</v>
      </c>
      <c r="T765" s="203">
        <v>0</v>
      </c>
      <c r="U765" s="204">
        <v>207010</v>
      </c>
      <c r="V765" s="212" t="s">
        <v>573</v>
      </c>
    </row>
    <row r="766" spans="1:22" ht="25.5" customHeight="1" x14ac:dyDescent="0.15">
      <c r="A766" s="207" t="s">
        <v>3104</v>
      </c>
      <c r="B766" s="208" t="s">
        <v>3105</v>
      </c>
      <c r="C766" s="209" t="s">
        <v>3106</v>
      </c>
      <c r="D766" s="210" t="s">
        <v>44</v>
      </c>
      <c r="E766" s="211" t="s">
        <v>3107</v>
      </c>
      <c r="F766" s="230" t="s">
        <v>5090</v>
      </c>
      <c r="G766" s="194" t="s">
        <v>3108</v>
      </c>
      <c r="H766" s="195">
        <f t="shared" si="11"/>
        <v>1</v>
      </c>
      <c r="I766" s="196">
        <v>45260</v>
      </c>
      <c r="J766" s="197"/>
      <c r="K766" s="197"/>
      <c r="L766" s="198" t="s">
        <v>474</v>
      </c>
      <c r="M766" s="199" t="s">
        <v>537</v>
      </c>
      <c r="N766" s="200">
        <v>5</v>
      </c>
      <c r="O766" s="201">
        <v>0</v>
      </c>
      <c r="P766" s="201">
        <v>0</v>
      </c>
      <c r="Q766" s="202">
        <v>5</v>
      </c>
      <c r="R766" s="203">
        <v>100850</v>
      </c>
      <c r="S766" s="203">
        <v>175700</v>
      </c>
      <c r="T766" s="203">
        <v>22000</v>
      </c>
      <c r="U766" s="204">
        <v>298550</v>
      </c>
      <c r="V766" s="212"/>
    </row>
    <row r="767" spans="1:22" ht="25.5" customHeight="1" x14ac:dyDescent="0.15">
      <c r="A767" s="207" t="s">
        <v>3109</v>
      </c>
      <c r="B767" s="208" t="s">
        <v>3110</v>
      </c>
      <c r="C767" s="209" t="s">
        <v>3106</v>
      </c>
      <c r="D767" s="210" t="s">
        <v>44</v>
      </c>
      <c r="E767" s="211" t="s">
        <v>3111</v>
      </c>
      <c r="F767" s="230" t="s">
        <v>5091</v>
      </c>
      <c r="G767" s="194" t="s">
        <v>3108</v>
      </c>
      <c r="H767" s="195">
        <f t="shared" si="11"/>
        <v>1</v>
      </c>
      <c r="I767" s="196">
        <v>45260</v>
      </c>
      <c r="J767" s="197"/>
      <c r="K767" s="197"/>
      <c r="L767" s="198" t="s">
        <v>474</v>
      </c>
      <c r="M767" s="199" t="s">
        <v>537</v>
      </c>
      <c r="N767" s="200">
        <v>5</v>
      </c>
      <c r="O767" s="201">
        <v>0</v>
      </c>
      <c r="P767" s="201">
        <v>0</v>
      </c>
      <c r="Q767" s="202">
        <v>5</v>
      </c>
      <c r="R767" s="203">
        <v>133450</v>
      </c>
      <c r="S767" s="203">
        <v>70320</v>
      </c>
      <c r="T767" s="203">
        <v>22000</v>
      </c>
      <c r="U767" s="204">
        <v>225770</v>
      </c>
      <c r="V767" s="212"/>
    </row>
    <row r="768" spans="1:22" ht="25.5" customHeight="1" x14ac:dyDescent="0.15">
      <c r="A768" s="207" t="s">
        <v>3112</v>
      </c>
      <c r="B768" s="208" t="s">
        <v>3113</v>
      </c>
      <c r="C768" s="209" t="s">
        <v>3106</v>
      </c>
      <c r="D768" s="210" t="s">
        <v>44</v>
      </c>
      <c r="E768" s="211" t="s">
        <v>3114</v>
      </c>
      <c r="F768" s="230" t="s">
        <v>5092</v>
      </c>
      <c r="G768" s="194" t="s">
        <v>3108</v>
      </c>
      <c r="H768" s="195">
        <f t="shared" si="11"/>
        <v>1</v>
      </c>
      <c r="I768" s="196">
        <v>45261</v>
      </c>
      <c r="J768" s="197"/>
      <c r="K768" s="197"/>
      <c r="L768" s="198" t="s">
        <v>474</v>
      </c>
      <c r="M768" s="199" t="s">
        <v>537</v>
      </c>
      <c r="N768" s="200">
        <v>5</v>
      </c>
      <c r="O768" s="201">
        <v>0</v>
      </c>
      <c r="P768" s="201">
        <v>0</v>
      </c>
      <c r="Q768" s="202">
        <v>5</v>
      </c>
      <c r="R768" s="203">
        <v>100850</v>
      </c>
      <c r="S768" s="203">
        <v>119020</v>
      </c>
      <c r="T768" s="203">
        <v>22000</v>
      </c>
      <c r="U768" s="204">
        <v>241870</v>
      </c>
      <c r="V768" s="212"/>
    </row>
    <row r="769" spans="1:22" ht="25.5" customHeight="1" x14ac:dyDescent="0.15">
      <c r="A769" s="207" t="s">
        <v>3115</v>
      </c>
      <c r="B769" s="208" t="s">
        <v>3116</v>
      </c>
      <c r="C769" s="209" t="s">
        <v>3106</v>
      </c>
      <c r="D769" s="210" t="s">
        <v>44</v>
      </c>
      <c r="E769" s="211" t="s">
        <v>3117</v>
      </c>
      <c r="F769" s="230" t="s">
        <v>5093</v>
      </c>
      <c r="G769" s="194" t="s">
        <v>3118</v>
      </c>
      <c r="H769" s="195">
        <f t="shared" si="11"/>
        <v>1</v>
      </c>
      <c r="I769" s="196">
        <v>45230</v>
      </c>
      <c r="J769" s="197"/>
      <c r="K769" s="197"/>
      <c r="L769" s="198" t="s">
        <v>257</v>
      </c>
      <c r="M769" s="199" t="s">
        <v>486</v>
      </c>
      <c r="N769" s="200">
        <v>3</v>
      </c>
      <c r="O769" s="201">
        <v>0</v>
      </c>
      <c r="P769" s="201">
        <v>0</v>
      </c>
      <c r="Q769" s="202">
        <v>3</v>
      </c>
      <c r="R769" s="203">
        <v>72130</v>
      </c>
      <c r="S769" s="203">
        <v>156110</v>
      </c>
      <c r="T769" s="203">
        <v>50000</v>
      </c>
      <c r="U769" s="204">
        <v>278240</v>
      </c>
      <c r="V769" s="212"/>
    </row>
    <row r="770" spans="1:22" ht="25.5" customHeight="1" x14ac:dyDescent="0.15">
      <c r="A770" s="207" t="s">
        <v>3119</v>
      </c>
      <c r="B770" s="208" t="s">
        <v>3120</v>
      </c>
      <c r="C770" s="209" t="s">
        <v>3106</v>
      </c>
      <c r="D770" s="210" t="s">
        <v>44</v>
      </c>
      <c r="E770" s="211" t="s">
        <v>3121</v>
      </c>
      <c r="F770" s="230" t="s">
        <v>5094</v>
      </c>
      <c r="G770" s="194" t="s">
        <v>3122</v>
      </c>
      <c r="H770" s="195">
        <f t="shared" si="11"/>
        <v>1</v>
      </c>
      <c r="I770" s="196">
        <v>45103</v>
      </c>
      <c r="J770" s="197"/>
      <c r="K770" s="197"/>
      <c r="L770" s="198" t="s">
        <v>531</v>
      </c>
      <c r="M770" s="199" t="s">
        <v>532</v>
      </c>
      <c r="N770" s="200">
        <v>1</v>
      </c>
      <c r="O770" s="201">
        <v>0</v>
      </c>
      <c r="P770" s="201">
        <v>0</v>
      </c>
      <c r="Q770" s="202">
        <v>1</v>
      </c>
      <c r="R770" s="203">
        <v>46050</v>
      </c>
      <c r="S770" s="203">
        <v>50620</v>
      </c>
      <c r="T770" s="203">
        <v>0</v>
      </c>
      <c r="U770" s="204">
        <v>96670</v>
      </c>
      <c r="V770" s="212"/>
    </row>
    <row r="771" spans="1:22" ht="25.5" customHeight="1" x14ac:dyDescent="0.15">
      <c r="A771" s="207" t="s">
        <v>3123</v>
      </c>
      <c r="B771" s="208" t="s">
        <v>3124</v>
      </c>
      <c r="C771" s="209" t="s">
        <v>3106</v>
      </c>
      <c r="D771" s="210" t="s">
        <v>44</v>
      </c>
      <c r="E771" s="211" t="s">
        <v>3125</v>
      </c>
      <c r="F771" s="230" t="s">
        <v>5095</v>
      </c>
      <c r="G771" s="194" t="s">
        <v>3122</v>
      </c>
      <c r="H771" s="195">
        <f t="shared" si="11"/>
        <v>1</v>
      </c>
      <c r="I771" s="196">
        <v>45104</v>
      </c>
      <c r="J771" s="197"/>
      <c r="K771" s="197"/>
      <c r="L771" s="198" t="s">
        <v>531</v>
      </c>
      <c r="M771" s="199" t="s">
        <v>532</v>
      </c>
      <c r="N771" s="200">
        <v>1</v>
      </c>
      <c r="O771" s="201">
        <v>0</v>
      </c>
      <c r="P771" s="201">
        <v>0</v>
      </c>
      <c r="Q771" s="202">
        <v>1</v>
      </c>
      <c r="R771" s="203">
        <v>46050</v>
      </c>
      <c r="S771" s="203">
        <v>22820</v>
      </c>
      <c r="T771" s="203">
        <v>0</v>
      </c>
      <c r="U771" s="204">
        <v>68870</v>
      </c>
      <c r="V771" s="212"/>
    </row>
    <row r="772" spans="1:22" ht="25.5" customHeight="1" x14ac:dyDescent="0.15">
      <c r="A772" s="207" t="s">
        <v>3126</v>
      </c>
      <c r="B772" s="208" t="s">
        <v>3127</v>
      </c>
      <c r="C772" s="209" t="s">
        <v>3106</v>
      </c>
      <c r="D772" s="210" t="s">
        <v>44</v>
      </c>
      <c r="E772" s="211" t="s">
        <v>3128</v>
      </c>
      <c r="F772" s="230" t="s">
        <v>5096</v>
      </c>
      <c r="G772" s="194" t="s">
        <v>3122</v>
      </c>
      <c r="H772" s="195">
        <f t="shared" si="11"/>
        <v>1</v>
      </c>
      <c r="I772" s="196">
        <v>45104</v>
      </c>
      <c r="J772" s="197"/>
      <c r="K772" s="197"/>
      <c r="L772" s="198" t="s">
        <v>531</v>
      </c>
      <c r="M772" s="199" t="s">
        <v>532</v>
      </c>
      <c r="N772" s="200">
        <v>1</v>
      </c>
      <c r="O772" s="201">
        <v>0</v>
      </c>
      <c r="P772" s="201">
        <v>0</v>
      </c>
      <c r="Q772" s="202">
        <v>1</v>
      </c>
      <c r="R772" s="203">
        <v>46050</v>
      </c>
      <c r="S772" s="203">
        <v>23840</v>
      </c>
      <c r="T772" s="203">
        <v>0</v>
      </c>
      <c r="U772" s="204">
        <v>69890</v>
      </c>
      <c r="V772" s="212"/>
    </row>
    <row r="773" spans="1:22" ht="25.5" customHeight="1" x14ac:dyDescent="0.15">
      <c r="A773" s="207" t="s">
        <v>3129</v>
      </c>
      <c r="B773" s="208" t="s">
        <v>3130</v>
      </c>
      <c r="C773" s="209" t="s">
        <v>3106</v>
      </c>
      <c r="D773" s="210" t="s">
        <v>44</v>
      </c>
      <c r="E773" s="211" t="s">
        <v>3131</v>
      </c>
      <c r="F773" s="230" t="s">
        <v>5097</v>
      </c>
      <c r="G773" s="194" t="s">
        <v>3122</v>
      </c>
      <c r="H773" s="195">
        <f t="shared" ref="H773:H836" si="12">COUNTA(I773:K773)</f>
        <v>1</v>
      </c>
      <c r="I773" s="196">
        <v>45105</v>
      </c>
      <c r="J773" s="197"/>
      <c r="K773" s="197"/>
      <c r="L773" s="198" t="s">
        <v>531</v>
      </c>
      <c r="M773" s="199" t="s">
        <v>532</v>
      </c>
      <c r="N773" s="200">
        <v>1</v>
      </c>
      <c r="O773" s="201">
        <v>0</v>
      </c>
      <c r="P773" s="201">
        <v>0</v>
      </c>
      <c r="Q773" s="202">
        <v>1</v>
      </c>
      <c r="R773" s="203">
        <v>46050</v>
      </c>
      <c r="S773" s="203">
        <v>1180</v>
      </c>
      <c r="T773" s="203">
        <v>0</v>
      </c>
      <c r="U773" s="204">
        <v>47230</v>
      </c>
      <c r="V773" s="212"/>
    </row>
    <row r="774" spans="1:22" ht="25.5" customHeight="1" x14ac:dyDescent="0.15">
      <c r="A774" s="207" t="s">
        <v>3132</v>
      </c>
      <c r="B774" s="208" t="s">
        <v>3133</v>
      </c>
      <c r="C774" s="209" t="s">
        <v>3106</v>
      </c>
      <c r="D774" s="210" t="s">
        <v>44</v>
      </c>
      <c r="E774" s="211" t="s">
        <v>3134</v>
      </c>
      <c r="F774" s="230" t="s">
        <v>5098</v>
      </c>
      <c r="G774" s="194" t="s">
        <v>3122</v>
      </c>
      <c r="H774" s="195">
        <f t="shared" si="12"/>
        <v>1</v>
      </c>
      <c r="I774" s="196">
        <v>45105</v>
      </c>
      <c r="J774" s="197"/>
      <c r="K774" s="197"/>
      <c r="L774" s="198" t="s">
        <v>531</v>
      </c>
      <c r="M774" s="199" t="s">
        <v>532</v>
      </c>
      <c r="N774" s="200">
        <v>1</v>
      </c>
      <c r="O774" s="201">
        <v>0</v>
      </c>
      <c r="P774" s="201">
        <v>0</v>
      </c>
      <c r="Q774" s="202">
        <v>1</v>
      </c>
      <c r="R774" s="203">
        <v>46050</v>
      </c>
      <c r="S774" s="203">
        <v>22980</v>
      </c>
      <c r="T774" s="203">
        <v>0</v>
      </c>
      <c r="U774" s="204">
        <v>69030</v>
      </c>
      <c r="V774" s="212"/>
    </row>
    <row r="775" spans="1:22" ht="25.5" customHeight="1" x14ac:dyDescent="0.15">
      <c r="A775" s="207" t="s">
        <v>3135</v>
      </c>
      <c r="B775" s="208" t="s">
        <v>3136</v>
      </c>
      <c r="C775" s="209" t="s">
        <v>3106</v>
      </c>
      <c r="D775" s="210" t="s">
        <v>44</v>
      </c>
      <c r="E775" s="211" t="s">
        <v>3137</v>
      </c>
      <c r="F775" s="230" t="s">
        <v>5099</v>
      </c>
      <c r="G775" s="194" t="s">
        <v>3122</v>
      </c>
      <c r="H775" s="195">
        <f t="shared" si="12"/>
        <v>1</v>
      </c>
      <c r="I775" s="196">
        <v>45106</v>
      </c>
      <c r="J775" s="197"/>
      <c r="K775" s="197"/>
      <c r="L775" s="198" t="s">
        <v>531</v>
      </c>
      <c r="M775" s="199" t="s">
        <v>532</v>
      </c>
      <c r="N775" s="200">
        <v>1</v>
      </c>
      <c r="O775" s="201">
        <v>0</v>
      </c>
      <c r="P775" s="201">
        <v>0</v>
      </c>
      <c r="Q775" s="202">
        <v>1</v>
      </c>
      <c r="R775" s="203">
        <v>46050</v>
      </c>
      <c r="S775" s="203">
        <v>1180</v>
      </c>
      <c r="T775" s="203">
        <v>0</v>
      </c>
      <c r="U775" s="204">
        <v>47230</v>
      </c>
      <c r="V775" s="212"/>
    </row>
    <row r="776" spans="1:22" ht="25.5" customHeight="1" x14ac:dyDescent="0.15">
      <c r="A776" s="207" t="s">
        <v>3138</v>
      </c>
      <c r="B776" s="208" t="s">
        <v>3139</v>
      </c>
      <c r="C776" s="209" t="s">
        <v>3106</v>
      </c>
      <c r="D776" s="210" t="s">
        <v>44</v>
      </c>
      <c r="E776" s="211" t="s">
        <v>3140</v>
      </c>
      <c r="F776" s="230" t="s">
        <v>5100</v>
      </c>
      <c r="G776" s="194" t="s">
        <v>3122</v>
      </c>
      <c r="H776" s="195">
        <f t="shared" si="12"/>
        <v>1</v>
      </c>
      <c r="I776" s="196">
        <v>45106</v>
      </c>
      <c r="J776" s="197"/>
      <c r="K776" s="197"/>
      <c r="L776" s="198" t="s">
        <v>531</v>
      </c>
      <c r="M776" s="199" t="s">
        <v>532</v>
      </c>
      <c r="N776" s="200">
        <v>1</v>
      </c>
      <c r="O776" s="201">
        <v>0</v>
      </c>
      <c r="P776" s="201">
        <v>0</v>
      </c>
      <c r="Q776" s="202">
        <v>1</v>
      </c>
      <c r="R776" s="203">
        <v>46050</v>
      </c>
      <c r="S776" s="203">
        <v>31060</v>
      </c>
      <c r="T776" s="203">
        <v>0</v>
      </c>
      <c r="U776" s="204">
        <v>77110</v>
      </c>
      <c r="V776" s="212"/>
    </row>
    <row r="777" spans="1:22" ht="25.5" customHeight="1" x14ac:dyDescent="0.15">
      <c r="A777" s="207" t="s">
        <v>3141</v>
      </c>
      <c r="B777" s="208" t="s">
        <v>3142</v>
      </c>
      <c r="C777" s="209" t="s">
        <v>3106</v>
      </c>
      <c r="D777" s="210" t="s">
        <v>44</v>
      </c>
      <c r="E777" s="211" t="s">
        <v>3143</v>
      </c>
      <c r="F777" s="230" t="s">
        <v>5101</v>
      </c>
      <c r="G777" s="194" t="s">
        <v>3122</v>
      </c>
      <c r="H777" s="195">
        <f t="shared" si="12"/>
        <v>1</v>
      </c>
      <c r="I777" s="196">
        <v>45107</v>
      </c>
      <c r="J777" s="197"/>
      <c r="K777" s="197"/>
      <c r="L777" s="198" t="s">
        <v>531</v>
      </c>
      <c r="M777" s="199" t="s">
        <v>532</v>
      </c>
      <c r="N777" s="200">
        <v>1</v>
      </c>
      <c r="O777" s="201">
        <v>0</v>
      </c>
      <c r="P777" s="201">
        <v>0</v>
      </c>
      <c r="Q777" s="202">
        <v>1</v>
      </c>
      <c r="R777" s="203">
        <v>46050</v>
      </c>
      <c r="S777" s="203">
        <v>35540</v>
      </c>
      <c r="T777" s="203">
        <v>0</v>
      </c>
      <c r="U777" s="204">
        <v>81590</v>
      </c>
      <c r="V777" s="212"/>
    </row>
    <row r="778" spans="1:22" ht="25.5" customHeight="1" x14ac:dyDescent="0.15">
      <c r="A778" s="207" t="s">
        <v>3144</v>
      </c>
      <c r="B778" s="208" t="s">
        <v>3145</v>
      </c>
      <c r="C778" s="209" t="s">
        <v>3106</v>
      </c>
      <c r="D778" s="210" t="s">
        <v>44</v>
      </c>
      <c r="E778" s="211" t="s">
        <v>3146</v>
      </c>
      <c r="F778" s="230" t="s">
        <v>5102</v>
      </c>
      <c r="G778" s="194" t="s">
        <v>3122</v>
      </c>
      <c r="H778" s="195">
        <f t="shared" si="12"/>
        <v>1</v>
      </c>
      <c r="I778" s="196">
        <v>45107</v>
      </c>
      <c r="J778" s="197"/>
      <c r="K778" s="197"/>
      <c r="L778" s="198" t="s">
        <v>531</v>
      </c>
      <c r="M778" s="199" t="s">
        <v>532</v>
      </c>
      <c r="N778" s="200">
        <v>1</v>
      </c>
      <c r="O778" s="201">
        <v>0</v>
      </c>
      <c r="P778" s="201">
        <v>0</v>
      </c>
      <c r="Q778" s="202">
        <v>1</v>
      </c>
      <c r="R778" s="203">
        <v>46050</v>
      </c>
      <c r="S778" s="203">
        <v>14080</v>
      </c>
      <c r="T778" s="203">
        <v>0</v>
      </c>
      <c r="U778" s="204">
        <v>60130</v>
      </c>
      <c r="V778" s="212"/>
    </row>
    <row r="779" spans="1:22" ht="25.5" customHeight="1" x14ac:dyDescent="0.15">
      <c r="A779" s="207" t="s">
        <v>3147</v>
      </c>
      <c r="B779" s="208" t="s">
        <v>3148</v>
      </c>
      <c r="C779" s="209" t="s">
        <v>3106</v>
      </c>
      <c r="D779" s="210" t="s">
        <v>44</v>
      </c>
      <c r="E779" s="211" t="s">
        <v>3149</v>
      </c>
      <c r="F779" s="230" t="s">
        <v>5103</v>
      </c>
      <c r="G779" s="194" t="s">
        <v>3122</v>
      </c>
      <c r="H779" s="195">
        <f t="shared" si="12"/>
        <v>1</v>
      </c>
      <c r="I779" s="196">
        <v>45223</v>
      </c>
      <c r="J779" s="197"/>
      <c r="K779" s="197"/>
      <c r="L779" s="198" t="s">
        <v>531</v>
      </c>
      <c r="M779" s="199" t="s">
        <v>532</v>
      </c>
      <c r="N779" s="200">
        <v>1</v>
      </c>
      <c r="O779" s="201">
        <v>0</v>
      </c>
      <c r="P779" s="201">
        <v>0</v>
      </c>
      <c r="Q779" s="202">
        <v>1</v>
      </c>
      <c r="R779" s="203">
        <v>46050</v>
      </c>
      <c r="S779" s="203">
        <v>38920</v>
      </c>
      <c r="T779" s="203">
        <v>0</v>
      </c>
      <c r="U779" s="204">
        <v>84970</v>
      </c>
      <c r="V779" s="212"/>
    </row>
    <row r="780" spans="1:22" ht="25.5" customHeight="1" x14ac:dyDescent="0.15">
      <c r="A780" s="207" t="s">
        <v>3150</v>
      </c>
      <c r="B780" s="208" t="s">
        <v>3151</v>
      </c>
      <c r="C780" s="209" t="s">
        <v>3106</v>
      </c>
      <c r="D780" s="210" t="s">
        <v>44</v>
      </c>
      <c r="E780" s="211" t="s">
        <v>3152</v>
      </c>
      <c r="F780" s="230" t="s">
        <v>5104</v>
      </c>
      <c r="G780" s="194" t="s">
        <v>3122</v>
      </c>
      <c r="H780" s="195">
        <f t="shared" si="12"/>
        <v>1</v>
      </c>
      <c r="I780" s="196">
        <v>45223</v>
      </c>
      <c r="J780" s="197"/>
      <c r="K780" s="197"/>
      <c r="L780" s="198" t="s">
        <v>531</v>
      </c>
      <c r="M780" s="199" t="s">
        <v>532</v>
      </c>
      <c r="N780" s="200">
        <v>1</v>
      </c>
      <c r="O780" s="201">
        <v>0</v>
      </c>
      <c r="P780" s="201">
        <v>0</v>
      </c>
      <c r="Q780" s="202">
        <v>1</v>
      </c>
      <c r="R780" s="203">
        <v>46050</v>
      </c>
      <c r="S780" s="203">
        <v>40240</v>
      </c>
      <c r="T780" s="203">
        <v>0</v>
      </c>
      <c r="U780" s="204">
        <v>86290</v>
      </c>
      <c r="V780" s="212"/>
    </row>
    <row r="781" spans="1:22" ht="25.5" customHeight="1" x14ac:dyDescent="0.15">
      <c r="A781" s="207" t="s">
        <v>3153</v>
      </c>
      <c r="B781" s="208" t="s">
        <v>3154</v>
      </c>
      <c r="C781" s="209" t="s">
        <v>3106</v>
      </c>
      <c r="D781" s="210" t="s">
        <v>44</v>
      </c>
      <c r="E781" s="211" t="s">
        <v>3155</v>
      </c>
      <c r="F781" s="230" t="s">
        <v>5105</v>
      </c>
      <c r="G781" s="194" t="s">
        <v>3156</v>
      </c>
      <c r="H781" s="195">
        <f t="shared" si="12"/>
        <v>1</v>
      </c>
      <c r="I781" s="196">
        <v>45237</v>
      </c>
      <c r="J781" s="197"/>
      <c r="K781" s="197"/>
      <c r="L781" s="198" t="s">
        <v>462</v>
      </c>
      <c r="M781" s="199" t="s">
        <v>3157</v>
      </c>
      <c r="N781" s="200">
        <v>4</v>
      </c>
      <c r="O781" s="201">
        <v>0</v>
      </c>
      <c r="P781" s="201">
        <v>0</v>
      </c>
      <c r="Q781" s="202">
        <v>4</v>
      </c>
      <c r="R781" s="203">
        <v>85170</v>
      </c>
      <c r="S781" s="203">
        <v>221820</v>
      </c>
      <c r="T781" s="203">
        <v>50000</v>
      </c>
      <c r="U781" s="204">
        <v>356990</v>
      </c>
      <c r="V781" s="212"/>
    </row>
    <row r="782" spans="1:22" ht="25.5" customHeight="1" x14ac:dyDescent="0.15">
      <c r="A782" s="207" t="s">
        <v>3158</v>
      </c>
      <c r="B782" s="208" t="s">
        <v>3159</v>
      </c>
      <c r="C782" s="209" t="s">
        <v>3106</v>
      </c>
      <c r="D782" s="210" t="s">
        <v>44</v>
      </c>
      <c r="E782" s="211" t="s">
        <v>3160</v>
      </c>
      <c r="F782" s="230" t="s">
        <v>5106</v>
      </c>
      <c r="G782" s="194" t="s">
        <v>3156</v>
      </c>
      <c r="H782" s="195">
        <f t="shared" si="12"/>
        <v>1</v>
      </c>
      <c r="I782" s="196">
        <v>45265</v>
      </c>
      <c r="J782" s="197"/>
      <c r="K782" s="197"/>
      <c r="L782" s="198" t="s">
        <v>462</v>
      </c>
      <c r="M782" s="199" t="s">
        <v>3157</v>
      </c>
      <c r="N782" s="200">
        <v>4</v>
      </c>
      <c r="O782" s="201">
        <v>0</v>
      </c>
      <c r="P782" s="201">
        <v>0</v>
      </c>
      <c r="Q782" s="202">
        <v>4</v>
      </c>
      <c r="R782" s="203">
        <v>85170</v>
      </c>
      <c r="S782" s="203">
        <v>201000</v>
      </c>
      <c r="T782" s="203">
        <v>50000</v>
      </c>
      <c r="U782" s="204">
        <v>336170</v>
      </c>
      <c r="V782" s="212"/>
    </row>
    <row r="783" spans="1:22" ht="25.5" customHeight="1" x14ac:dyDescent="0.15">
      <c r="A783" s="207" t="s">
        <v>3161</v>
      </c>
      <c r="B783" s="208" t="s">
        <v>3162</v>
      </c>
      <c r="C783" s="209" t="s">
        <v>3106</v>
      </c>
      <c r="D783" s="210" t="s">
        <v>44</v>
      </c>
      <c r="E783" s="211" t="s">
        <v>3163</v>
      </c>
      <c r="F783" s="230" t="s">
        <v>5107</v>
      </c>
      <c r="G783" s="194" t="s">
        <v>3164</v>
      </c>
      <c r="H783" s="195">
        <f t="shared" si="12"/>
        <v>3</v>
      </c>
      <c r="I783" s="196">
        <v>45118</v>
      </c>
      <c r="J783" s="197">
        <v>45181</v>
      </c>
      <c r="K783" s="197">
        <v>45238</v>
      </c>
      <c r="L783" s="198" t="s">
        <v>257</v>
      </c>
      <c r="M783" s="199" t="s">
        <v>564</v>
      </c>
      <c r="N783" s="200">
        <v>1</v>
      </c>
      <c r="O783" s="201">
        <v>1</v>
      </c>
      <c r="P783" s="201">
        <v>1</v>
      </c>
      <c r="Q783" s="202">
        <v>3</v>
      </c>
      <c r="R783" s="203">
        <v>146070</v>
      </c>
      <c r="S783" s="203">
        <v>52454</v>
      </c>
      <c r="T783" s="203">
        <v>0</v>
      </c>
      <c r="U783" s="204">
        <v>198524</v>
      </c>
      <c r="V783" s="212"/>
    </row>
    <row r="784" spans="1:22" ht="25.5" customHeight="1" x14ac:dyDescent="0.15">
      <c r="A784" s="207" t="s">
        <v>3165</v>
      </c>
      <c r="B784" s="208" t="s">
        <v>3166</v>
      </c>
      <c r="C784" s="209" t="s">
        <v>3106</v>
      </c>
      <c r="D784" s="210" t="s">
        <v>44</v>
      </c>
      <c r="E784" s="211" t="s">
        <v>3167</v>
      </c>
      <c r="F784" s="230" t="s">
        <v>5108</v>
      </c>
      <c r="G784" s="194" t="s">
        <v>2724</v>
      </c>
      <c r="H784" s="195">
        <f t="shared" si="12"/>
        <v>3</v>
      </c>
      <c r="I784" s="196">
        <v>45092</v>
      </c>
      <c r="J784" s="197">
        <v>45188</v>
      </c>
      <c r="K784" s="197">
        <v>45265</v>
      </c>
      <c r="L784" s="198" t="s">
        <v>257</v>
      </c>
      <c r="M784" s="199" t="s">
        <v>521</v>
      </c>
      <c r="N784" s="200">
        <v>5</v>
      </c>
      <c r="O784" s="201">
        <v>5</v>
      </c>
      <c r="P784" s="201">
        <v>5</v>
      </c>
      <c r="Q784" s="202">
        <v>15</v>
      </c>
      <c r="R784" s="203">
        <v>400350</v>
      </c>
      <c r="S784" s="203">
        <v>292362</v>
      </c>
      <c r="T784" s="203">
        <v>6600</v>
      </c>
      <c r="U784" s="204">
        <v>699312</v>
      </c>
      <c r="V784" s="212"/>
    </row>
    <row r="785" spans="1:22" ht="25.5" customHeight="1" x14ac:dyDescent="0.15">
      <c r="A785" s="207" t="s">
        <v>3168</v>
      </c>
      <c r="B785" s="208" t="s">
        <v>3169</v>
      </c>
      <c r="C785" s="209" t="s">
        <v>3106</v>
      </c>
      <c r="D785" s="210" t="s">
        <v>44</v>
      </c>
      <c r="E785" s="211" t="s">
        <v>3170</v>
      </c>
      <c r="F785" s="230" t="s">
        <v>5109</v>
      </c>
      <c r="G785" s="194" t="s">
        <v>3171</v>
      </c>
      <c r="H785" s="195">
        <f t="shared" si="12"/>
        <v>1</v>
      </c>
      <c r="I785" s="196">
        <v>45273</v>
      </c>
      <c r="J785" s="197"/>
      <c r="K785" s="197"/>
      <c r="L785" s="198" t="s">
        <v>462</v>
      </c>
      <c r="M785" s="199" t="s">
        <v>463</v>
      </c>
      <c r="N785" s="200">
        <v>0</v>
      </c>
      <c r="O785" s="201">
        <v>0</v>
      </c>
      <c r="P785" s="201">
        <v>0</v>
      </c>
      <c r="Q785" s="202">
        <v>0</v>
      </c>
      <c r="R785" s="203">
        <v>35650</v>
      </c>
      <c r="S785" s="203">
        <v>74</v>
      </c>
      <c r="T785" s="203">
        <v>0</v>
      </c>
      <c r="U785" s="204">
        <v>35724</v>
      </c>
      <c r="V785" s="212"/>
    </row>
    <row r="786" spans="1:22" ht="25.5" customHeight="1" x14ac:dyDescent="0.15">
      <c r="A786" s="207" t="s">
        <v>3172</v>
      </c>
      <c r="B786" s="208" t="s">
        <v>3173</v>
      </c>
      <c r="C786" s="209" t="s">
        <v>3106</v>
      </c>
      <c r="D786" s="210" t="s">
        <v>44</v>
      </c>
      <c r="E786" s="211" t="s">
        <v>3174</v>
      </c>
      <c r="F786" s="230" t="s">
        <v>5110</v>
      </c>
      <c r="G786" s="194" t="s">
        <v>3175</v>
      </c>
      <c r="H786" s="195">
        <f t="shared" si="12"/>
        <v>1</v>
      </c>
      <c r="I786" s="196">
        <v>45266</v>
      </c>
      <c r="J786" s="197"/>
      <c r="K786" s="197"/>
      <c r="L786" s="198" t="s">
        <v>257</v>
      </c>
      <c r="M786" s="199" t="s">
        <v>684</v>
      </c>
      <c r="N786" s="200">
        <v>1</v>
      </c>
      <c r="O786" s="201">
        <v>0</v>
      </c>
      <c r="P786" s="201">
        <v>0</v>
      </c>
      <c r="Q786" s="202">
        <v>1</v>
      </c>
      <c r="R786" s="203">
        <v>42170</v>
      </c>
      <c r="S786" s="203">
        <v>0</v>
      </c>
      <c r="T786" s="203">
        <v>0</v>
      </c>
      <c r="U786" s="204">
        <v>42170</v>
      </c>
      <c r="V786" s="212"/>
    </row>
    <row r="787" spans="1:22" ht="25.5" customHeight="1" x14ac:dyDescent="0.15">
      <c r="A787" s="207" t="s">
        <v>3176</v>
      </c>
      <c r="B787" s="208" t="s">
        <v>3177</v>
      </c>
      <c r="C787" s="209" t="s">
        <v>3106</v>
      </c>
      <c r="D787" s="210" t="s">
        <v>44</v>
      </c>
      <c r="E787" s="211" t="s">
        <v>3178</v>
      </c>
      <c r="F787" s="230" t="s">
        <v>5111</v>
      </c>
      <c r="G787" s="194" t="s">
        <v>3175</v>
      </c>
      <c r="H787" s="195">
        <f t="shared" si="12"/>
        <v>1</v>
      </c>
      <c r="I787" s="196">
        <v>45266</v>
      </c>
      <c r="J787" s="197"/>
      <c r="K787" s="197"/>
      <c r="L787" s="198" t="s">
        <v>257</v>
      </c>
      <c r="M787" s="199" t="s">
        <v>684</v>
      </c>
      <c r="N787" s="200">
        <v>1</v>
      </c>
      <c r="O787" s="201">
        <v>0</v>
      </c>
      <c r="P787" s="201">
        <v>0</v>
      </c>
      <c r="Q787" s="202">
        <v>1</v>
      </c>
      <c r="R787" s="203">
        <v>42170</v>
      </c>
      <c r="S787" s="203">
        <v>102305</v>
      </c>
      <c r="T787" s="203">
        <v>0</v>
      </c>
      <c r="U787" s="204">
        <v>144475</v>
      </c>
      <c r="V787" s="212"/>
    </row>
    <row r="788" spans="1:22" ht="25.5" customHeight="1" x14ac:dyDescent="0.15">
      <c r="A788" s="207" t="s">
        <v>3179</v>
      </c>
      <c r="B788" s="208" t="s">
        <v>3180</v>
      </c>
      <c r="C788" s="209" t="s">
        <v>3106</v>
      </c>
      <c r="D788" s="210" t="s">
        <v>44</v>
      </c>
      <c r="E788" s="211" t="s">
        <v>3181</v>
      </c>
      <c r="F788" s="230" t="s">
        <v>5112</v>
      </c>
      <c r="G788" s="194" t="s">
        <v>3175</v>
      </c>
      <c r="H788" s="195">
        <f t="shared" si="12"/>
        <v>1</v>
      </c>
      <c r="I788" s="196">
        <v>45267</v>
      </c>
      <c r="J788" s="197"/>
      <c r="K788" s="197"/>
      <c r="L788" s="198" t="s">
        <v>257</v>
      </c>
      <c r="M788" s="199" t="s">
        <v>684</v>
      </c>
      <c r="N788" s="200">
        <v>1</v>
      </c>
      <c r="O788" s="201">
        <v>0</v>
      </c>
      <c r="P788" s="201">
        <v>0</v>
      </c>
      <c r="Q788" s="202">
        <v>1</v>
      </c>
      <c r="R788" s="203">
        <v>42170</v>
      </c>
      <c r="S788" s="203">
        <v>0</v>
      </c>
      <c r="T788" s="203">
        <v>0</v>
      </c>
      <c r="U788" s="204">
        <v>42170</v>
      </c>
      <c r="V788" s="212"/>
    </row>
    <row r="789" spans="1:22" ht="25.5" customHeight="1" x14ac:dyDescent="0.15">
      <c r="A789" s="207" t="s">
        <v>3182</v>
      </c>
      <c r="B789" s="208" t="s">
        <v>3183</v>
      </c>
      <c r="C789" s="209" t="s">
        <v>3106</v>
      </c>
      <c r="D789" s="210" t="s">
        <v>44</v>
      </c>
      <c r="E789" s="211" t="s">
        <v>3184</v>
      </c>
      <c r="F789" s="230" t="s">
        <v>5113</v>
      </c>
      <c r="G789" s="194" t="s">
        <v>3175</v>
      </c>
      <c r="H789" s="195">
        <f t="shared" si="12"/>
        <v>1</v>
      </c>
      <c r="I789" s="196">
        <v>45267</v>
      </c>
      <c r="J789" s="197"/>
      <c r="K789" s="197"/>
      <c r="L789" s="198" t="s">
        <v>257</v>
      </c>
      <c r="M789" s="199" t="s">
        <v>684</v>
      </c>
      <c r="N789" s="200">
        <v>1</v>
      </c>
      <c r="O789" s="201">
        <v>0</v>
      </c>
      <c r="P789" s="201">
        <v>0</v>
      </c>
      <c r="Q789" s="202">
        <v>1</v>
      </c>
      <c r="R789" s="203">
        <v>42170</v>
      </c>
      <c r="S789" s="203">
        <v>0</v>
      </c>
      <c r="T789" s="203">
        <v>0</v>
      </c>
      <c r="U789" s="204">
        <v>42170</v>
      </c>
      <c r="V789" s="212"/>
    </row>
    <row r="790" spans="1:22" ht="25.5" customHeight="1" x14ac:dyDescent="0.15">
      <c r="A790" s="207" t="s">
        <v>3185</v>
      </c>
      <c r="B790" s="208" t="s">
        <v>3186</v>
      </c>
      <c r="C790" s="209" t="s">
        <v>3106</v>
      </c>
      <c r="D790" s="210" t="s">
        <v>44</v>
      </c>
      <c r="E790" s="211" t="s">
        <v>3187</v>
      </c>
      <c r="F790" s="230" t="s">
        <v>5114</v>
      </c>
      <c r="G790" s="194" t="s">
        <v>3175</v>
      </c>
      <c r="H790" s="195">
        <f t="shared" si="12"/>
        <v>1</v>
      </c>
      <c r="I790" s="196">
        <v>45268</v>
      </c>
      <c r="J790" s="197"/>
      <c r="K790" s="197"/>
      <c r="L790" s="198" t="s">
        <v>257</v>
      </c>
      <c r="M790" s="199" t="s">
        <v>684</v>
      </c>
      <c r="N790" s="200">
        <v>1</v>
      </c>
      <c r="O790" s="201">
        <v>0</v>
      </c>
      <c r="P790" s="201">
        <v>0</v>
      </c>
      <c r="Q790" s="202">
        <v>1</v>
      </c>
      <c r="R790" s="203">
        <v>48690</v>
      </c>
      <c r="S790" s="203">
        <v>0</v>
      </c>
      <c r="T790" s="203">
        <v>0</v>
      </c>
      <c r="U790" s="204">
        <v>48690</v>
      </c>
      <c r="V790" s="212"/>
    </row>
    <row r="791" spans="1:22" ht="25.5" customHeight="1" x14ac:dyDescent="0.15">
      <c r="A791" s="207" t="s">
        <v>3188</v>
      </c>
      <c r="B791" s="208" t="s">
        <v>3189</v>
      </c>
      <c r="C791" s="209" t="s">
        <v>3106</v>
      </c>
      <c r="D791" s="210" t="s">
        <v>44</v>
      </c>
      <c r="E791" s="211" t="s">
        <v>3190</v>
      </c>
      <c r="F791" s="230" t="s">
        <v>5115</v>
      </c>
      <c r="G791" s="194" t="s">
        <v>3191</v>
      </c>
      <c r="H791" s="195">
        <f t="shared" si="12"/>
        <v>1</v>
      </c>
      <c r="I791" s="196">
        <v>45260</v>
      </c>
      <c r="J791" s="197"/>
      <c r="K791" s="197"/>
      <c r="L791" s="198" t="s">
        <v>722</v>
      </c>
      <c r="M791" s="199" t="s">
        <v>3192</v>
      </c>
      <c r="N791" s="200">
        <v>0</v>
      </c>
      <c r="O791" s="201">
        <v>0</v>
      </c>
      <c r="P791" s="201">
        <v>0</v>
      </c>
      <c r="Q791" s="202">
        <v>0</v>
      </c>
      <c r="R791" s="203">
        <v>35650</v>
      </c>
      <c r="S791" s="203">
        <v>407</v>
      </c>
      <c r="T791" s="203">
        <v>0</v>
      </c>
      <c r="U791" s="204">
        <v>36057</v>
      </c>
      <c r="V791" s="212"/>
    </row>
    <row r="792" spans="1:22" ht="25.5" customHeight="1" x14ac:dyDescent="0.15">
      <c r="A792" s="207" t="s">
        <v>3193</v>
      </c>
      <c r="B792" s="208" t="s">
        <v>3194</v>
      </c>
      <c r="C792" s="209" t="s">
        <v>3106</v>
      </c>
      <c r="D792" s="210" t="s">
        <v>44</v>
      </c>
      <c r="E792" s="211" t="s">
        <v>3195</v>
      </c>
      <c r="F792" s="230" t="s">
        <v>5116</v>
      </c>
      <c r="G792" s="194" t="s">
        <v>3196</v>
      </c>
      <c r="H792" s="195">
        <f t="shared" si="12"/>
        <v>1</v>
      </c>
      <c r="I792" s="196">
        <v>45240</v>
      </c>
      <c r="J792" s="197"/>
      <c r="K792" s="197"/>
      <c r="L792" s="198" t="s">
        <v>462</v>
      </c>
      <c r="M792" s="199" t="s">
        <v>717</v>
      </c>
      <c r="N792" s="200">
        <v>5</v>
      </c>
      <c r="O792" s="201">
        <v>0</v>
      </c>
      <c r="P792" s="201">
        <v>0</v>
      </c>
      <c r="Q792" s="202">
        <v>5</v>
      </c>
      <c r="R792" s="203">
        <v>98210</v>
      </c>
      <c r="S792" s="203">
        <v>131020</v>
      </c>
      <c r="T792" s="203">
        <v>15500</v>
      </c>
      <c r="U792" s="204">
        <v>244730</v>
      </c>
      <c r="V792" s="212"/>
    </row>
    <row r="793" spans="1:22" ht="25.5" customHeight="1" x14ac:dyDescent="0.15">
      <c r="A793" s="207" t="s">
        <v>3197</v>
      </c>
      <c r="B793" s="208" t="s">
        <v>3198</v>
      </c>
      <c r="C793" s="209" t="s">
        <v>3106</v>
      </c>
      <c r="D793" s="210" t="s">
        <v>44</v>
      </c>
      <c r="E793" s="211" t="s">
        <v>3199</v>
      </c>
      <c r="F793" s="230" t="s">
        <v>5117</v>
      </c>
      <c r="G793" s="194" t="s">
        <v>2196</v>
      </c>
      <c r="H793" s="195">
        <f t="shared" si="12"/>
        <v>1</v>
      </c>
      <c r="I793" s="196">
        <v>45079</v>
      </c>
      <c r="J793" s="197"/>
      <c r="K793" s="197"/>
      <c r="L793" s="198" t="s">
        <v>257</v>
      </c>
      <c r="M793" s="199" t="s">
        <v>486</v>
      </c>
      <c r="N793" s="200">
        <v>3</v>
      </c>
      <c r="O793" s="201">
        <v>0</v>
      </c>
      <c r="P793" s="201">
        <v>0</v>
      </c>
      <c r="Q793" s="202">
        <v>3</v>
      </c>
      <c r="R793" s="203">
        <v>72130</v>
      </c>
      <c r="S793" s="203">
        <v>119040</v>
      </c>
      <c r="T793" s="203">
        <v>47300</v>
      </c>
      <c r="U793" s="204">
        <v>238470</v>
      </c>
      <c r="V793" s="212"/>
    </row>
    <row r="794" spans="1:22" ht="25.5" customHeight="1" x14ac:dyDescent="0.15">
      <c r="A794" s="207" t="s">
        <v>3200</v>
      </c>
      <c r="B794" s="208" t="s">
        <v>3201</v>
      </c>
      <c r="C794" s="209" t="s">
        <v>3106</v>
      </c>
      <c r="D794" s="210" t="s">
        <v>44</v>
      </c>
      <c r="E794" s="211" t="s">
        <v>3202</v>
      </c>
      <c r="F794" s="230" t="s">
        <v>5118</v>
      </c>
      <c r="G794" s="194" t="s">
        <v>2196</v>
      </c>
      <c r="H794" s="195">
        <f t="shared" si="12"/>
        <v>1</v>
      </c>
      <c r="I794" s="196">
        <v>45082</v>
      </c>
      <c r="J794" s="197"/>
      <c r="K794" s="197"/>
      <c r="L794" s="198" t="s">
        <v>257</v>
      </c>
      <c r="M794" s="199" t="s">
        <v>486</v>
      </c>
      <c r="N794" s="200">
        <v>2</v>
      </c>
      <c r="O794" s="201">
        <v>0</v>
      </c>
      <c r="P794" s="201">
        <v>0</v>
      </c>
      <c r="Q794" s="202">
        <v>2</v>
      </c>
      <c r="R794" s="203">
        <v>59090</v>
      </c>
      <c r="S794" s="203">
        <v>98820</v>
      </c>
      <c r="T794" s="203">
        <v>47300</v>
      </c>
      <c r="U794" s="204">
        <v>205210</v>
      </c>
      <c r="V794" s="212"/>
    </row>
    <row r="795" spans="1:22" ht="25.5" customHeight="1" x14ac:dyDescent="0.15">
      <c r="A795" s="207" t="s">
        <v>3203</v>
      </c>
      <c r="B795" s="208" t="s">
        <v>3204</v>
      </c>
      <c r="C795" s="209" t="s">
        <v>3106</v>
      </c>
      <c r="D795" s="210" t="s">
        <v>44</v>
      </c>
      <c r="E795" s="211" t="s">
        <v>3205</v>
      </c>
      <c r="F795" s="230" t="s">
        <v>5119</v>
      </c>
      <c r="G795" s="194" t="s">
        <v>2196</v>
      </c>
      <c r="H795" s="195">
        <f t="shared" si="12"/>
        <v>1</v>
      </c>
      <c r="I795" s="196">
        <v>45082</v>
      </c>
      <c r="J795" s="197"/>
      <c r="K795" s="197"/>
      <c r="L795" s="198" t="s">
        <v>257</v>
      </c>
      <c r="M795" s="199" t="s">
        <v>486</v>
      </c>
      <c r="N795" s="200">
        <v>2</v>
      </c>
      <c r="O795" s="201">
        <v>0</v>
      </c>
      <c r="P795" s="201">
        <v>0</v>
      </c>
      <c r="Q795" s="202">
        <v>2</v>
      </c>
      <c r="R795" s="203">
        <v>59090</v>
      </c>
      <c r="S795" s="203">
        <v>37650</v>
      </c>
      <c r="T795" s="203">
        <v>47300</v>
      </c>
      <c r="U795" s="204">
        <v>144040</v>
      </c>
      <c r="V795" s="212"/>
    </row>
    <row r="796" spans="1:22" ht="25.5" customHeight="1" x14ac:dyDescent="0.15">
      <c r="A796" s="207" t="s">
        <v>3206</v>
      </c>
      <c r="B796" s="208" t="s">
        <v>3207</v>
      </c>
      <c r="C796" s="209" t="s">
        <v>3106</v>
      </c>
      <c r="D796" s="210" t="s">
        <v>44</v>
      </c>
      <c r="E796" s="211" t="s">
        <v>3208</v>
      </c>
      <c r="F796" s="230" t="s">
        <v>5120</v>
      </c>
      <c r="G796" s="194" t="s">
        <v>2196</v>
      </c>
      <c r="H796" s="195">
        <f t="shared" si="12"/>
        <v>1</v>
      </c>
      <c r="I796" s="196">
        <v>45089</v>
      </c>
      <c r="J796" s="197"/>
      <c r="K796" s="197"/>
      <c r="L796" s="198" t="s">
        <v>257</v>
      </c>
      <c r="M796" s="199" t="s">
        <v>486</v>
      </c>
      <c r="N796" s="200">
        <v>3</v>
      </c>
      <c r="O796" s="201">
        <v>0</v>
      </c>
      <c r="P796" s="201">
        <v>0</v>
      </c>
      <c r="Q796" s="202">
        <v>3</v>
      </c>
      <c r="R796" s="203">
        <v>72130</v>
      </c>
      <c r="S796" s="203">
        <v>99398</v>
      </c>
      <c r="T796" s="203">
        <v>47300</v>
      </c>
      <c r="U796" s="204">
        <v>218828</v>
      </c>
      <c r="V796" s="212"/>
    </row>
    <row r="797" spans="1:22" ht="25.5" customHeight="1" x14ac:dyDescent="0.15">
      <c r="A797" s="207" t="s">
        <v>3209</v>
      </c>
      <c r="B797" s="208" t="s">
        <v>3210</v>
      </c>
      <c r="C797" s="209" t="s">
        <v>3106</v>
      </c>
      <c r="D797" s="210" t="s">
        <v>44</v>
      </c>
      <c r="E797" s="211" t="s">
        <v>3211</v>
      </c>
      <c r="F797" s="230" t="s">
        <v>5121</v>
      </c>
      <c r="G797" s="194" t="s">
        <v>2196</v>
      </c>
      <c r="H797" s="195">
        <f t="shared" si="12"/>
        <v>1</v>
      </c>
      <c r="I797" s="196">
        <v>45090</v>
      </c>
      <c r="J797" s="197"/>
      <c r="K797" s="197"/>
      <c r="L797" s="198" t="s">
        <v>257</v>
      </c>
      <c r="M797" s="199" t="s">
        <v>486</v>
      </c>
      <c r="N797" s="200">
        <v>3</v>
      </c>
      <c r="O797" s="201">
        <v>0</v>
      </c>
      <c r="P797" s="201">
        <v>0</v>
      </c>
      <c r="Q797" s="202">
        <v>3</v>
      </c>
      <c r="R797" s="203">
        <v>72130</v>
      </c>
      <c r="S797" s="203">
        <v>46782</v>
      </c>
      <c r="T797" s="203">
        <v>47300</v>
      </c>
      <c r="U797" s="204">
        <v>166212</v>
      </c>
      <c r="V797" s="212"/>
    </row>
    <row r="798" spans="1:22" ht="25.5" customHeight="1" x14ac:dyDescent="0.15">
      <c r="A798" s="207" t="s">
        <v>3212</v>
      </c>
      <c r="B798" s="208" t="s">
        <v>3213</v>
      </c>
      <c r="C798" s="209" t="s">
        <v>3106</v>
      </c>
      <c r="D798" s="210" t="s">
        <v>44</v>
      </c>
      <c r="E798" s="211" t="s">
        <v>3214</v>
      </c>
      <c r="F798" s="230" t="s">
        <v>5122</v>
      </c>
      <c r="G798" s="194" t="s">
        <v>2196</v>
      </c>
      <c r="H798" s="195">
        <f t="shared" si="12"/>
        <v>1</v>
      </c>
      <c r="I798" s="196">
        <v>45091</v>
      </c>
      <c r="J798" s="197"/>
      <c r="K798" s="197"/>
      <c r="L798" s="198" t="s">
        <v>257</v>
      </c>
      <c r="M798" s="199" t="s">
        <v>486</v>
      </c>
      <c r="N798" s="200">
        <v>3</v>
      </c>
      <c r="O798" s="201">
        <v>0</v>
      </c>
      <c r="P798" s="201">
        <v>0</v>
      </c>
      <c r="Q798" s="202">
        <v>3</v>
      </c>
      <c r="R798" s="203">
        <v>72130</v>
      </c>
      <c r="S798" s="203">
        <v>102620</v>
      </c>
      <c r="T798" s="203">
        <v>47300</v>
      </c>
      <c r="U798" s="204">
        <v>222050</v>
      </c>
      <c r="V798" s="212"/>
    </row>
    <row r="799" spans="1:22" ht="25.5" customHeight="1" x14ac:dyDescent="0.15">
      <c r="A799" s="207" t="s">
        <v>3215</v>
      </c>
      <c r="B799" s="208" t="s">
        <v>3216</v>
      </c>
      <c r="C799" s="209" t="s">
        <v>3106</v>
      </c>
      <c r="D799" s="210" t="s">
        <v>44</v>
      </c>
      <c r="E799" s="211" t="s">
        <v>3217</v>
      </c>
      <c r="F799" s="230" t="s">
        <v>5123</v>
      </c>
      <c r="G799" s="194" t="s">
        <v>2196</v>
      </c>
      <c r="H799" s="195">
        <f t="shared" si="12"/>
        <v>1</v>
      </c>
      <c r="I799" s="196">
        <v>45211</v>
      </c>
      <c r="J799" s="197"/>
      <c r="K799" s="197"/>
      <c r="L799" s="198" t="s">
        <v>257</v>
      </c>
      <c r="M799" s="199" t="s">
        <v>486</v>
      </c>
      <c r="N799" s="200">
        <v>3</v>
      </c>
      <c r="O799" s="201">
        <v>0</v>
      </c>
      <c r="P799" s="201">
        <v>0</v>
      </c>
      <c r="Q799" s="202">
        <v>3</v>
      </c>
      <c r="R799" s="203">
        <v>72130</v>
      </c>
      <c r="S799" s="203">
        <v>122689</v>
      </c>
      <c r="T799" s="203">
        <v>47300</v>
      </c>
      <c r="U799" s="204">
        <v>242119</v>
      </c>
      <c r="V799" s="212"/>
    </row>
    <row r="800" spans="1:22" ht="25.5" customHeight="1" x14ac:dyDescent="0.15">
      <c r="A800" s="207" t="s">
        <v>3218</v>
      </c>
      <c r="B800" s="208" t="s">
        <v>3219</v>
      </c>
      <c r="C800" s="209" t="s">
        <v>3106</v>
      </c>
      <c r="D800" s="210" t="s">
        <v>44</v>
      </c>
      <c r="E800" s="211" t="s">
        <v>3220</v>
      </c>
      <c r="F800" s="230" t="s">
        <v>5124</v>
      </c>
      <c r="G800" s="194" t="s">
        <v>2196</v>
      </c>
      <c r="H800" s="195">
        <f t="shared" si="12"/>
        <v>1</v>
      </c>
      <c r="I800" s="196">
        <v>45212</v>
      </c>
      <c r="J800" s="197"/>
      <c r="K800" s="197"/>
      <c r="L800" s="198" t="s">
        <v>257</v>
      </c>
      <c r="M800" s="199" t="s">
        <v>486</v>
      </c>
      <c r="N800" s="200">
        <v>4</v>
      </c>
      <c r="O800" s="201">
        <v>0</v>
      </c>
      <c r="P800" s="201">
        <v>0</v>
      </c>
      <c r="Q800" s="202">
        <v>4</v>
      </c>
      <c r="R800" s="203">
        <v>85170</v>
      </c>
      <c r="S800" s="203">
        <v>94112</v>
      </c>
      <c r="T800" s="203">
        <v>47300</v>
      </c>
      <c r="U800" s="204">
        <v>226582</v>
      </c>
      <c r="V800" s="212"/>
    </row>
    <row r="801" spans="1:22" ht="25.5" customHeight="1" x14ac:dyDescent="0.15">
      <c r="A801" s="207" t="s">
        <v>3221</v>
      </c>
      <c r="B801" s="208" t="s">
        <v>3222</v>
      </c>
      <c r="C801" s="209" t="s">
        <v>3106</v>
      </c>
      <c r="D801" s="210" t="s">
        <v>44</v>
      </c>
      <c r="E801" s="211" t="s">
        <v>3223</v>
      </c>
      <c r="F801" s="230" t="s">
        <v>5125</v>
      </c>
      <c r="G801" s="194" t="s">
        <v>2196</v>
      </c>
      <c r="H801" s="195">
        <f t="shared" si="12"/>
        <v>1</v>
      </c>
      <c r="I801" s="196">
        <v>45215</v>
      </c>
      <c r="J801" s="197"/>
      <c r="K801" s="197"/>
      <c r="L801" s="198" t="s">
        <v>257</v>
      </c>
      <c r="M801" s="199" t="s">
        <v>486</v>
      </c>
      <c r="N801" s="200">
        <v>3</v>
      </c>
      <c r="O801" s="201">
        <v>0</v>
      </c>
      <c r="P801" s="201">
        <v>0</v>
      </c>
      <c r="Q801" s="202">
        <v>3</v>
      </c>
      <c r="R801" s="203">
        <v>72130</v>
      </c>
      <c r="S801" s="203">
        <v>138043</v>
      </c>
      <c r="T801" s="203">
        <v>47300</v>
      </c>
      <c r="U801" s="204">
        <v>257473</v>
      </c>
      <c r="V801" s="212"/>
    </row>
    <row r="802" spans="1:22" ht="25.5" customHeight="1" x14ac:dyDescent="0.15">
      <c r="A802" s="207" t="s">
        <v>3224</v>
      </c>
      <c r="B802" s="208" t="s">
        <v>3225</v>
      </c>
      <c r="C802" s="209" t="s">
        <v>3106</v>
      </c>
      <c r="D802" s="210" t="s">
        <v>44</v>
      </c>
      <c r="E802" s="211" t="s">
        <v>3226</v>
      </c>
      <c r="F802" s="230" t="s">
        <v>5126</v>
      </c>
      <c r="G802" s="194" t="s">
        <v>2196</v>
      </c>
      <c r="H802" s="195">
        <f t="shared" si="12"/>
        <v>1</v>
      </c>
      <c r="I802" s="196">
        <v>45215</v>
      </c>
      <c r="J802" s="197"/>
      <c r="K802" s="197"/>
      <c r="L802" s="198" t="s">
        <v>257</v>
      </c>
      <c r="M802" s="199" t="s">
        <v>486</v>
      </c>
      <c r="N802" s="200">
        <v>3</v>
      </c>
      <c r="O802" s="201">
        <v>0</v>
      </c>
      <c r="P802" s="201">
        <v>0</v>
      </c>
      <c r="Q802" s="202">
        <v>3</v>
      </c>
      <c r="R802" s="203">
        <v>72130</v>
      </c>
      <c r="S802" s="203">
        <v>58853</v>
      </c>
      <c r="T802" s="203">
        <v>47300</v>
      </c>
      <c r="U802" s="204">
        <v>178283</v>
      </c>
      <c r="V802" s="212"/>
    </row>
    <row r="803" spans="1:22" ht="25.5" customHeight="1" x14ac:dyDescent="0.15">
      <c r="A803" s="207" t="s">
        <v>3227</v>
      </c>
      <c r="B803" s="208" t="s">
        <v>3228</v>
      </c>
      <c r="C803" s="209" t="s">
        <v>3106</v>
      </c>
      <c r="D803" s="210" t="s">
        <v>44</v>
      </c>
      <c r="E803" s="211" t="s">
        <v>3229</v>
      </c>
      <c r="F803" s="230" t="s">
        <v>5127</v>
      </c>
      <c r="G803" s="194" t="s">
        <v>2278</v>
      </c>
      <c r="H803" s="195">
        <f t="shared" si="12"/>
        <v>1</v>
      </c>
      <c r="I803" s="196">
        <v>45257</v>
      </c>
      <c r="J803" s="197"/>
      <c r="K803" s="197"/>
      <c r="L803" s="198" t="s">
        <v>257</v>
      </c>
      <c r="M803" s="199" t="s">
        <v>486</v>
      </c>
      <c r="N803" s="200">
        <v>3</v>
      </c>
      <c r="O803" s="201">
        <v>0</v>
      </c>
      <c r="P803" s="201">
        <v>0</v>
      </c>
      <c r="Q803" s="202">
        <v>3</v>
      </c>
      <c r="R803" s="203">
        <v>72130</v>
      </c>
      <c r="S803" s="203">
        <v>188142</v>
      </c>
      <c r="T803" s="203">
        <v>49900</v>
      </c>
      <c r="U803" s="204">
        <v>310172</v>
      </c>
      <c r="V803" s="212"/>
    </row>
    <row r="804" spans="1:22" ht="25.5" customHeight="1" x14ac:dyDescent="0.15">
      <c r="A804" s="207" t="s">
        <v>3230</v>
      </c>
      <c r="B804" s="208" t="s">
        <v>3231</v>
      </c>
      <c r="C804" s="209" t="s">
        <v>3106</v>
      </c>
      <c r="D804" s="210" t="s">
        <v>44</v>
      </c>
      <c r="E804" s="211" t="s">
        <v>3232</v>
      </c>
      <c r="F804" s="230" t="s">
        <v>5128</v>
      </c>
      <c r="G804" s="194" t="s">
        <v>2294</v>
      </c>
      <c r="H804" s="195">
        <f t="shared" si="12"/>
        <v>1</v>
      </c>
      <c r="I804" s="196">
        <v>45084</v>
      </c>
      <c r="J804" s="197"/>
      <c r="K804" s="197"/>
      <c r="L804" s="198" t="s">
        <v>836</v>
      </c>
      <c r="M804" s="199" t="s">
        <v>837</v>
      </c>
      <c r="N804" s="200">
        <v>5</v>
      </c>
      <c r="O804" s="201">
        <v>0</v>
      </c>
      <c r="P804" s="201">
        <v>0</v>
      </c>
      <c r="Q804" s="202">
        <v>5</v>
      </c>
      <c r="R804" s="203">
        <v>95570</v>
      </c>
      <c r="S804" s="203">
        <v>242099</v>
      </c>
      <c r="T804" s="203">
        <v>49720</v>
      </c>
      <c r="U804" s="204">
        <v>387389</v>
      </c>
      <c r="V804" s="212"/>
    </row>
    <row r="805" spans="1:22" ht="25.5" customHeight="1" x14ac:dyDescent="0.15">
      <c r="A805" s="207" t="s">
        <v>3233</v>
      </c>
      <c r="B805" s="208" t="s">
        <v>3234</v>
      </c>
      <c r="C805" s="209" t="s">
        <v>3106</v>
      </c>
      <c r="D805" s="210" t="s">
        <v>44</v>
      </c>
      <c r="E805" s="211" t="s">
        <v>3235</v>
      </c>
      <c r="F805" s="230" t="s">
        <v>5129</v>
      </c>
      <c r="G805" s="194" t="s">
        <v>3236</v>
      </c>
      <c r="H805" s="195">
        <f t="shared" si="12"/>
        <v>1</v>
      </c>
      <c r="I805" s="196">
        <v>45244</v>
      </c>
      <c r="J805" s="197"/>
      <c r="K805" s="197"/>
      <c r="L805" s="198" t="s">
        <v>257</v>
      </c>
      <c r="M805" s="199" t="s">
        <v>684</v>
      </c>
      <c r="N805" s="200">
        <v>1</v>
      </c>
      <c r="O805" s="201">
        <v>0</v>
      </c>
      <c r="P805" s="201">
        <v>0</v>
      </c>
      <c r="Q805" s="202">
        <v>1</v>
      </c>
      <c r="R805" s="203">
        <v>48690</v>
      </c>
      <c r="S805" s="203">
        <v>95160</v>
      </c>
      <c r="T805" s="203">
        <v>6480</v>
      </c>
      <c r="U805" s="204">
        <v>150330</v>
      </c>
      <c r="V805" s="212"/>
    </row>
    <row r="806" spans="1:22" ht="25.5" customHeight="1" x14ac:dyDescent="0.15">
      <c r="A806" s="207" t="s">
        <v>3237</v>
      </c>
      <c r="B806" s="208" t="s">
        <v>3238</v>
      </c>
      <c r="C806" s="209" t="s">
        <v>3106</v>
      </c>
      <c r="D806" s="210" t="s">
        <v>44</v>
      </c>
      <c r="E806" s="211" t="s">
        <v>3239</v>
      </c>
      <c r="F806" s="230" t="s">
        <v>5130</v>
      </c>
      <c r="G806" s="194" t="s">
        <v>3240</v>
      </c>
      <c r="H806" s="195">
        <f t="shared" si="12"/>
        <v>3</v>
      </c>
      <c r="I806" s="196">
        <v>45269</v>
      </c>
      <c r="J806" s="197">
        <v>45271</v>
      </c>
      <c r="K806" s="197">
        <v>45272</v>
      </c>
      <c r="L806" s="198" t="s">
        <v>474</v>
      </c>
      <c r="M806" s="199" t="s">
        <v>537</v>
      </c>
      <c r="N806" s="200">
        <v>3</v>
      </c>
      <c r="O806" s="201">
        <v>3</v>
      </c>
      <c r="P806" s="201">
        <v>3</v>
      </c>
      <c r="Q806" s="202">
        <v>9</v>
      </c>
      <c r="R806" s="203">
        <v>247350</v>
      </c>
      <c r="S806" s="203">
        <v>468284</v>
      </c>
      <c r="T806" s="203">
        <v>0</v>
      </c>
      <c r="U806" s="204">
        <v>715634</v>
      </c>
      <c r="V806" s="212"/>
    </row>
    <row r="807" spans="1:22" ht="25.5" customHeight="1" x14ac:dyDescent="0.15">
      <c r="A807" s="207" t="s">
        <v>3241</v>
      </c>
      <c r="B807" s="208" t="s">
        <v>3242</v>
      </c>
      <c r="C807" s="209" t="s">
        <v>3106</v>
      </c>
      <c r="D807" s="210" t="s">
        <v>44</v>
      </c>
      <c r="E807" s="211" t="s">
        <v>3243</v>
      </c>
      <c r="F807" s="230" t="s">
        <v>5131</v>
      </c>
      <c r="G807" s="194" t="s">
        <v>3240</v>
      </c>
      <c r="H807" s="195">
        <f t="shared" si="12"/>
        <v>3</v>
      </c>
      <c r="I807" s="196">
        <v>45273</v>
      </c>
      <c r="J807" s="197">
        <v>45274</v>
      </c>
      <c r="K807" s="197">
        <v>45275</v>
      </c>
      <c r="L807" s="198" t="s">
        <v>836</v>
      </c>
      <c r="M807" s="199" t="s">
        <v>837</v>
      </c>
      <c r="N807" s="200">
        <v>3</v>
      </c>
      <c r="O807" s="201">
        <v>3</v>
      </c>
      <c r="P807" s="201">
        <v>3</v>
      </c>
      <c r="Q807" s="202">
        <v>9</v>
      </c>
      <c r="R807" s="203">
        <v>247350</v>
      </c>
      <c r="S807" s="203">
        <v>0</v>
      </c>
      <c r="T807" s="203">
        <v>0</v>
      </c>
      <c r="U807" s="204">
        <v>247350</v>
      </c>
      <c r="V807" s="212"/>
    </row>
    <row r="808" spans="1:22" ht="25.5" customHeight="1" x14ac:dyDescent="0.15">
      <c r="A808" s="207" t="s">
        <v>3244</v>
      </c>
      <c r="B808" s="208" t="s">
        <v>3245</v>
      </c>
      <c r="C808" s="209" t="s">
        <v>3106</v>
      </c>
      <c r="D808" s="210" t="s">
        <v>44</v>
      </c>
      <c r="E808" s="211" t="s">
        <v>3246</v>
      </c>
      <c r="F808" s="230" t="s">
        <v>5132</v>
      </c>
      <c r="G808" s="194" t="s">
        <v>2312</v>
      </c>
      <c r="H808" s="195">
        <f t="shared" si="12"/>
        <v>1</v>
      </c>
      <c r="I808" s="196">
        <v>45232</v>
      </c>
      <c r="J808" s="197"/>
      <c r="K808" s="197"/>
      <c r="L808" s="198" t="s">
        <v>257</v>
      </c>
      <c r="M808" s="199" t="s">
        <v>486</v>
      </c>
      <c r="N808" s="200">
        <v>3</v>
      </c>
      <c r="O808" s="201">
        <v>0</v>
      </c>
      <c r="P808" s="201">
        <v>0</v>
      </c>
      <c r="Q808" s="202">
        <v>3</v>
      </c>
      <c r="R808" s="203">
        <v>72130</v>
      </c>
      <c r="S808" s="203">
        <v>157910</v>
      </c>
      <c r="T808" s="203">
        <v>0</v>
      </c>
      <c r="U808" s="204">
        <v>230040</v>
      </c>
      <c r="V808" s="212"/>
    </row>
    <row r="809" spans="1:22" ht="25.5" customHeight="1" x14ac:dyDescent="0.15">
      <c r="A809" s="207" t="s">
        <v>3247</v>
      </c>
      <c r="B809" s="208" t="s">
        <v>3248</v>
      </c>
      <c r="C809" s="209" t="s">
        <v>3249</v>
      </c>
      <c r="D809" s="210" t="s">
        <v>45</v>
      </c>
      <c r="E809" s="211" t="s">
        <v>3250</v>
      </c>
      <c r="F809" s="230" t="s">
        <v>5133</v>
      </c>
      <c r="G809" s="194" t="s">
        <v>3251</v>
      </c>
      <c r="H809" s="195">
        <f t="shared" si="12"/>
        <v>3</v>
      </c>
      <c r="I809" s="196">
        <v>45100</v>
      </c>
      <c r="J809" s="197">
        <v>45232</v>
      </c>
      <c r="K809" s="197">
        <v>45247</v>
      </c>
      <c r="L809" s="198" t="s">
        <v>257</v>
      </c>
      <c r="M809" s="199" t="s">
        <v>922</v>
      </c>
      <c r="N809" s="200">
        <v>2</v>
      </c>
      <c r="O809" s="201">
        <v>0</v>
      </c>
      <c r="P809" s="201">
        <v>0</v>
      </c>
      <c r="Q809" s="202">
        <v>2</v>
      </c>
      <c r="R809" s="203">
        <v>119990</v>
      </c>
      <c r="S809" s="203">
        <v>3098</v>
      </c>
      <c r="T809" s="203">
        <v>42400</v>
      </c>
      <c r="U809" s="204">
        <v>165488</v>
      </c>
      <c r="V809" s="212"/>
    </row>
    <row r="810" spans="1:22" ht="25.5" customHeight="1" x14ac:dyDescent="0.15">
      <c r="A810" s="207" t="s">
        <v>3252</v>
      </c>
      <c r="B810" s="208" t="s">
        <v>3253</v>
      </c>
      <c r="C810" s="209" t="s">
        <v>3249</v>
      </c>
      <c r="D810" s="210" t="s">
        <v>45</v>
      </c>
      <c r="E810" s="211" t="s">
        <v>3254</v>
      </c>
      <c r="F810" s="230" t="s">
        <v>5134</v>
      </c>
      <c r="G810" s="194" t="s">
        <v>3255</v>
      </c>
      <c r="H810" s="195">
        <f t="shared" si="12"/>
        <v>3</v>
      </c>
      <c r="I810" s="196">
        <v>45182</v>
      </c>
      <c r="J810" s="197">
        <v>45210</v>
      </c>
      <c r="K810" s="197">
        <v>45238</v>
      </c>
      <c r="L810" s="198" t="s">
        <v>462</v>
      </c>
      <c r="M810" s="199" t="s">
        <v>717</v>
      </c>
      <c r="N810" s="200">
        <v>0</v>
      </c>
      <c r="O810" s="201">
        <v>0</v>
      </c>
      <c r="P810" s="201">
        <v>0</v>
      </c>
      <c r="Q810" s="202">
        <v>0</v>
      </c>
      <c r="R810" s="203">
        <v>106950</v>
      </c>
      <c r="S810" s="203">
        <v>57640</v>
      </c>
      <c r="T810" s="203">
        <v>0</v>
      </c>
      <c r="U810" s="204">
        <v>164590</v>
      </c>
      <c r="V810" s="212"/>
    </row>
    <row r="811" spans="1:22" ht="25.5" customHeight="1" x14ac:dyDescent="0.15">
      <c r="A811" s="207" t="s">
        <v>3256</v>
      </c>
      <c r="B811" s="208" t="s">
        <v>3257</v>
      </c>
      <c r="C811" s="209" t="s">
        <v>3249</v>
      </c>
      <c r="D811" s="210" t="s">
        <v>45</v>
      </c>
      <c r="E811" s="211" t="s">
        <v>3258</v>
      </c>
      <c r="F811" s="230" t="s">
        <v>5135</v>
      </c>
      <c r="G811" s="194" t="s">
        <v>3259</v>
      </c>
      <c r="H811" s="195">
        <f t="shared" si="12"/>
        <v>3</v>
      </c>
      <c r="I811" s="196">
        <v>45197</v>
      </c>
      <c r="J811" s="197">
        <v>45211</v>
      </c>
      <c r="K811" s="197">
        <v>45223</v>
      </c>
      <c r="L811" s="198" t="s">
        <v>474</v>
      </c>
      <c r="M811" s="199" t="s">
        <v>480</v>
      </c>
      <c r="N811" s="200">
        <v>1</v>
      </c>
      <c r="O811" s="201">
        <v>1</v>
      </c>
      <c r="P811" s="201">
        <v>1</v>
      </c>
      <c r="Q811" s="202">
        <v>3</v>
      </c>
      <c r="R811" s="203">
        <v>157710</v>
      </c>
      <c r="S811" s="203">
        <v>279790</v>
      </c>
      <c r="T811" s="203">
        <v>0</v>
      </c>
      <c r="U811" s="204">
        <v>437500</v>
      </c>
      <c r="V811" s="212"/>
    </row>
    <row r="812" spans="1:22" ht="25.5" customHeight="1" x14ac:dyDescent="0.15">
      <c r="A812" s="207" t="s">
        <v>3260</v>
      </c>
      <c r="B812" s="208" t="s">
        <v>3261</v>
      </c>
      <c r="C812" s="209" t="s">
        <v>3249</v>
      </c>
      <c r="D812" s="210" t="s">
        <v>45</v>
      </c>
      <c r="E812" s="211" t="s">
        <v>3262</v>
      </c>
      <c r="F812" s="230" t="s">
        <v>5136</v>
      </c>
      <c r="G812" s="194" t="s">
        <v>3263</v>
      </c>
      <c r="H812" s="195">
        <f t="shared" si="12"/>
        <v>2</v>
      </c>
      <c r="I812" s="196">
        <v>45181</v>
      </c>
      <c r="J812" s="197">
        <v>45182</v>
      </c>
      <c r="K812" s="197"/>
      <c r="L812" s="198" t="s">
        <v>462</v>
      </c>
      <c r="M812" s="199" t="s">
        <v>941</v>
      </c>
      <c r="N812" s="200">
        <v>5</v>
      </c>
      <c r="O812" s="201">
        <v>5</v>
      </c>
      <c r="P812" s="201">
        <v>0</v>
      </c>
      <c r="Q812" s="202">
        <v>10</v>
      </c>
      <c r="R812" s="203">
        <v>201700</v>
      </c>
      <c r="S812" s="203">
        <v>271090</v>
      </c>
      <c r="T812" s="203">
        <v>0</v>
      </c>
      <c r="U812" s="204">
        <v>472790</v>
      </c>
      <c r="V812" s="212"/>
    </row>
    <row r="813" spans="1:22" ht="25.5" customHeight="1" x14ac:dyDescent="0.15">
      <c r="A813" s="207" t="s">
        <v>3264</v>
      </c>
      <c r="B813" s="208" t="s">
        <v>3265</v>
      </c>
      <c r="C813" s="209" t="s">
        <v>3249</v>
      </c>
      <c r="D813" s="210" t="s">
        <v>45</v>
      </c>
      <c r="E813" s="211" t="s">
        <v>3266</v>
      </c>
      <c r="F813" s="230" t="s">
        <v>5137</v>
      </c>
      <c r="G813" s="194" t="s">
        <v>2724</v>
      </c>
      <c r="H813" s="195">
        <f t="shared" si="12"/>
        <v>3</v>
      </c>
      <c r="I813" s="196">
        <v>45099</v>
      </c>
      <c r="J813" s="197">
        <v>45100</v>
      </c>
      <c r="K813" s="197">
        <v>45177</v>
      </c>
      <c r="L813" s="198" t="s">
        <v>257</v>
      </c>
      <c r="M813" s="199" t="s">
        <v>521</v>
      </c>
      <c r="N813" s="200">
        <v>5</v>
      </c>
      <c r="O813" s="201">
        <v>5</v>
      </c>
      <c r="P813" s="201">
        <v>5</v>
      </c>
      <c r="Q813" s="202">
        <v>15</v>
      </c>
      <c r="R813" s="203">
        <v>400350</v>
      </c>
      <c r="S813" s="203">
        <v>488676</v>
      </c>
      <c r="T813" s="203">
        <v>6600</v>
      </c>
      <c r="U813" s="204">
        <v>895626</v>
      </c>
      <c r="V813" s="212"/>
    </row>
    <row r="814" spans="1:22" ht="25.5" customHeight="1" x14ac:dyDescent="0.15">
      <c r="A814" s="207" t="s">
        <v>3267</v>
      </c>
      <c r="B814" s="208" t="s">
        <v>3268</v>
      </c>
      <c r="C814" s="209" t="s">
        <v>3249</v>
      </c>
      <c r="D814" s="210" t="s">
        <v>45</v>
      </c>
      <c r="E814" s="211" t="s">
        <v>3269</v>
      </c>
      <c r="F814" s="230" t="s">
        <v>5138</v>
      </c>
      <c r="G814" s="194" t="s">
        <v>3270</v>
      </c>
      <c r="H814" s="195">
        <f t="shared" si="12"/>
        <v>3</v>
      </c>
      <c r="I814" s="196">
        <v>45176</v>
      </c>
      <c r="J814" s="197">
        <v>45218</v>
      </c>
      <c r="K814" s="197">
        <v>45239</v>
      </c>
      <c r="L814" s="198" t="s">
        <v>462</v>
      </c>
      <c r="M814" s="199" t="s">
        <v>941</v>
      </c>
      <c r="N814" s="200">
        <v>4</v>
      </c>
      <c r="O814" s="201">
        <v>4</v>
      </c>
      <c r="P814" s="201">
        <v>4</v>
      </c>
      <c r="Q814" s="202">
        <v>12</v>
      </c>
      <c r="R814" s="203">
        <v>247590</v>
      </c>
      <c r="S814" s="203">
        <v>31620</v>
      </c>
      <c r="T814" s="203">
        <v>50000</v>
      </c>
      <c r="U814" s="204">
        <v>329210</v>
      </c>
      <c r="V814" s="212"/>
    </row>
    <row r="815" spans="1:22" ht="25.5" customHeight="1" x14ac:dyDescent="0.15">
      <c r="A815" s="207" t="s">
        <v>3271</v>
      </c>
      <c r="B815" s="208" t="s">
        <v>3272</v>
      </c>
      <c r="C815" s="209" t="s">
        <v>3249</v>
      </c>
      <c r="D815" s="210" t="s">
        <v>45</v>
      </c>
      <c r="E815" s="211" t="s">
        <v>3273</v>
      </c>
      <c r="F815" s="230" t="s">
        <v>5139</v>
      </c>
      <c r="G815" s="194" t="s">
        <v>3270</v>
      </c>
      <c r="H815" s="195">
        <f t="shared" si="12"/>
        <v>3</v>
      </c>
      <c r="I815" s="196">
        <v>45246</v>
      </c>
      <c r="J815" s="197">
        <v>45260</v>
      </c>
      <c r="K815" s="197">
        <v>45274</v>
      </c>
      <c r="L815" s="198" t="s">
        <v>462</v>
      </c>
      <c r="M815" s="199" t="s">
        <v>941</v>
      </c>
      <c r="N815" s="200">
        <v>4</v>
      </c>
      <c r="O815" s="201">
        <v>4</v>
      </c>
      <c r="P815" s="201">
        <v>4</v>
      </c>
      <c r="Q815" s="202">
        <v>12</v>
      </c>
      <c r="R815" s="203">
        <v>247590</v>
      </c>
      <c r="S815" s="203">
        <v>37740</v>
      </c>
      <c r="T815" s="203">
        <v>50000</v>
      </c>
      <c r="U815" s="204">
        <v>335330</v>
      </c>
      <c r="V815" s="212"/>
    </row>
    <row r="816" spans="1:22" ht="25.5" customHeight="1" x14ac:dyDescent="0.15">
      <c r="A816" s="207" t="s">
        <v>3274</v>
      </c>
      <c r="B816" s="208" t="s">
        <v>3275</v>
      </c>
      <c r="C816" s="209" t="s">
        <v>3249</v>
      </c>
      <c r="D816" s="210" t="s">
        <v>45</v>
      </c>
      <c r="E816" s="211" t="s">
        <v>3276</v>
      </c>
      <c r="F816" s="230" t="s">
        <v>5140</v>
      </c>
      <c r="G816" s="194" t="s">
        <v>3277</v>
      </c>
      <c r="H816" s="195">
        <f t="shared" si="12"/>
        <v>3</v>
      </c>
      <c r="I816" s="196">
        <v>45184</v>
      </c>
      <c r="J816" s="197">
        <v>45198</v>
      </c>
      <c r="K816" s="197">
        <v>45212</v>
      </c>
      <c r="L816" s="198" t="s">
        <v>474</v>
      </c>
      <c r="M816" s="199" t="s">
        <v>2448</v>
      </c>
      <c r="N816" s="200">
        <v>0</v>
      </c>
      <c r="O816" s="201">
        <v>0</v>
      </c>
      <c r="P816" s="201">
        <v>0</v>
      </c>
      <c r="Q816" s="202">
        <v>0</v>
      </c>
      <c r="R816" s="203">
        <v>106950</v>
      </c>
      <c r="S816" s="203">
        <v>103440</v>
      </c>
      <c r="T816" s="203">
        <v>0</v>
      </c>
      <c r="U816" s="204">
        <v>210390</v>
      </c>
      <c r="V816" s="212"/>
    </row>
    <row r="817" spans="1:22" ht="25.5" customHeight="1" x14ac:dyDescent="0.15">
      <c r="A817" s="207" t="s">
        <v>3278</v>
      </c>
      <c r="B817" s="208" t="s">
        <v>3279</v>
      </c>
      <c r="C817" s="209" t="s">
        <v>3249</v>
      </c>
      <c r="D817" s="210" t="s">
        <v>45</v>
      </c>
      <c r="E817" s="211" t="s">
        <v>3280</v>
      </c>
      <c r="F817" s="230" t="s">
        <v>5141</v>
      </c>
      <c r="G817" s="194" t="s">
        <v>3281</v>
      </c>
      <c r="H817" s="195">
        <f t="shared" si="12"/>
        <v>3</v>
      </c>
      <c r="I817" s="196">
        <v>45078</v>
      </c>
      <c r="J817" s="197">
        <v>45189</v>
      </c>
      <c r="K817" s="197">
        <v>45195</v>
      </c>
      <c r="L817" s="198" t="s">
        <v>610</v>
      </c>
      <c r="M817" s="199" t="s">
        <v>611</v>
      </c>
      <c r="N817" s="200">
        <v>2</v>
      </c>
      <c r="O817" s="201">
        <v>2</v>
      </c>
      <c r="P817" s="201">
        <v>2</v>
      </c>
      <c r="Q817" s="202">
        <v>6</v>
      </c>
      <c r="R817" s="203">
        <v>177270</v>
      </c>
      <c r="S817" s="203">
        <v>28980</v>
      </c>
      <c r="T817" s="203">
        <v>0</v>
      </c>
      <c r="U817" s="204">
        <v>206250</v>
      </c>
      <c r="V817" s="212"/>
    </row>
    <row r="818" spans="1:22" ht="25.5" customHeight="1" x14ac:dyDescent="0.15">
      <c r="A818" s="207" t="s">
        <v>3282</v>
      </c>
      <c r="B818" s="208" t="s">
        <v>3283</v>
      </c>
      <c r="C818" s="209" t="s">
        <v>3249</v>
      </c>
      <c r="D818" s="210" t="s">
        <v>45</v>
      </c>
      <c r="E818" s="211" t="s">
        <v>3284</v>
      </c>
      <c r="F818" s="230" t="s">
        <v>5142</v>
      </c>
      <c r="G818" s="194" t="s">
        <v>2355</v>
      </c>
      <c r="H818" s="195">
        <f t="shared" si="12"/>
        <v>3</v>
      </c>
      <c r="I818" s="196">
        <v>45080</v>
      </c>
      <c r="J818" s="197">
        <v>45178</v>
      </c>
      <c r="K818" s="197">
        <v>45262</v>
      </c>
      <c r="L818" s="198" t="s">
        <v>257</v>
      </c>
      <c r="M818" s="199" t="s">
        <v>521</v>
      </c>
      <c r="N818" s="200">
        <v>5</v>
      </c>
      <c r="O818" s="201">
        <v>5</v>
      </c>
      <c r="P818" s="201">
        <v>5</v>
      </c>
      <c r="Q818" s="202">
        <v>15</v>
      </c>
      <c r="R818" s="203">
        <v>400350</v>
      </c>
      <c r="S818" s="203">
        <v>500000</v>
      </c>
      <c r="T818" s="203">
        <v>0</v>
      </c>
      <c r="U818" s="204">
        <v>900350</v>
      </c>
      <c r="V818" s="212"/>
    </row>
    <row r="819" spans="1:22" ht="25.5" customHeight="1" x14ac:dyDescent="0.15">
      <c r="A819" s="207" t="s">
        <v>3285</v>
      </c>
      <c r="B819" s="208" t="s">
        <v>3286</v>
      </c>
      <c r="C819" s="209" t="s">
        <v>3287</v>
      </c>
      <c r="D819" s="210" t="s">
        <v>46</v>
      </c>
      <c r="E819" s="211" t="s">
        <v>3288</v>
      </c>
      <c r="F819" s="230" t="s">
        <v>5143</v>
      </c>
      <c r="G819" s="194" t="s">
        <v>3289</v>
      </c>
      <c r="H819" s="195">
        <f t="shared" si="12"/>
        <v>3</v>
      </c>
      <c r="I819" s="196">
        <v>45210</v>
      </c>
      <c r="J819" s="197">
        <v>45211</v>
      </c>
      <c r="K819" s="197">
        <v>45212</v>
      </c>
      <c r="L819" s="198" t="s">
        <v>257</v>
      </c>
      <c r="M819" s="199" t="s">
        <v>564</v>
      </c>
      <c r="N819" s="200">
        <v>4</v>
      </c>
      <c r="O819" s="201">
        <v>4</v>
      </c>
      <c r="P819" s="201">
        <v>4</v>
      </c>
      <c r="Q819" s="202">
        <v>12</v>
      </c>
      <c r="R819" s="203">
        <v>263430</v>
      </c>
      <c r="S819" s="203">
        <v>212507</v>
      </c>
      <c r="T819" s="203">
        <v>0</v>
      </c>
      <c r="U819" s="204">
        <v>475937</v>
      </c>
      <c r="V819" s="212"/>
    </row>
    <row r="820" spans="1:22" ht="25.5" customHeight="1" x14ac:dyDescent="0.15">
      <c r="A820" s="207" t="s">
        <v>3290</v>
      </c>
      <c r="B820" s="208" t="s">
        <v>3291</v>
      </c>
      <c r="C820" s="209" t="s">
        <v>3287</v>
      </c>
      <c r="D820" s="210" t="s">
        <v>46</v>
      </c>
      <c r="E820" s="211" t="s">
        <v>3292</v>
      </c>
      <c r="F820" s="230" t="s">
        <v>5144</v>
      </c>
      <c r="G820" s="194" t="s">
        <v>3289</v>
      </c>
      <c r="H820" s="195">
        <f t="shared" si="12"/>
        <v>2</v>
      </c>
      <c r="I820" s="196">
        <v>45225</v>
      </c>
      <c r="J820" s="197">
        <v>45226</v>
      </c>
      <c r="K820" s="197"/>
      <c r="L820" s="198" t="s">
        <v>257</v>
      </c>
      <c r="M820" s="199" t="s">
        <v>564</v>
      </c>
      <c r="N820" s="200">
        <v>4</v>
      </c>
      <c r="O820" s="201">
        <v>4</v>
      </c>
      <c r="P820" s="201">
        <v>0</v>
      </c>
      <c r="Q820" s="202">
        <v>8</v>
      </c>
      <c r="R820" s="203">
        <v>149540</v>
      </c>
      <c r="S820" s="203">
        <v>79350</v>
      </c>
      <c r="T820" s="203">
        <v>0</v>
      </c>
      <c r="U820" s="204">
        <v>228890</v>
      </c>
      <c r="V820" s="212"/>
    </row>
    <row r="821" spans="1:22" ht="25.5" customHeight="1" x14ac:dyDescent="0.15">
      <c r="A821" s="207" t="s">
        <v>3293</v>
      </c>
      <c r="B821" s="208" t="s">
        <v>3294</v>
      </c>
      <c r="C821" s="209" t="s">
        <v>3287</v>
      </c>
      <c r="D821" s="210" t="s">
        <v>46</v>
      </c>
      <c r="E821" s="211" t="s">
        <v>3295</v>
      </c>
      <c r="F821" s="230" t="s">
        <v>5145</v>
      </c>
      <c r="G821" s="194" t="s">
        <v>3296</v>
      </c>
      <c r="H821" s="195">
        <f t="shared" si="12"/>
        <v>3</v>
      </c>
      <c r="I821" s="196">
        <v>45082</v>
      </c>
      <c r="J821" s="197">
        <v>45096</v>
      </c>
      <c r="K821" s="197">
        <v>45110</v>
      </c>
      <c r="L821" s="198" t="s">
        <v>257</v>
      </c>
      <c r="M821" s="199" t="s">
        <v>521</v>
      </c>
      <c r="N821" s="200">
        <v>5</v>
      </c>
      <c r="O821" s="201">
        <v>5</v>
      </c>
      <c r="P821" s="201">
        <v>5</v>
      </c>
      <c r="Q821" s="202">
        <v>15</v>
      </c>
      <c r="R821" s="203">
        <v>380550</v>
      </c>
      <c r="S821" s="203">
        <v>51768</v>
      </c>
      <c r="T821" s="203">
        <v>0</v>
      </c>
      <c r="U821" s="204">
        <v>432318</v>
      </c>
      <c r="V821" s="212"/>
    </row>
    <row r="822" spans="1:22" ht="25.5" customHeight="1" x14ac:dyDescent="0.15">
      <c r="A822" s="207" t="s">
        <v>3297</v>
      </c>
      <c r="B822" s="208" t="s">
        <v>3298</v>
      </c>
      <c r="C822" s="209" t="s">
        <v>3287</v>
      </c>
      <c r="D822" s="210" t="s">
        <v>46</v>
      </c>
      <c r="E822" s="211" t="s">
        <v>3299</v>
      </c>
      <c r="F822" s="230" t="s">
        <v>5146</v>
      </c>
      <c r="G822" s="194" t="s">
        <v>3296</v>
      </c>
      <c r="H822" s="195">
        <f t="shared" si="12"/>
        <v>3</v>
      </c>
      <c r="I822" s="196">
        <v>45103</v>
      </c>
      <c r="J822" s="197">
        <v>45112</v>
      </c>
      <c r="K822" s="197">
        <v>45119</v>
      </c>
      <c r="L822" s="198" t="s">
        <v>257</v>
      </c>
      <c r="M822" s="199" t="s">
        <v>932</v>
      </c>
      <c r="N822" s="200">
        <v>5</v>
      </c>
      <c r="O822" s="201">
        <v>5</v>
      </c>
      <c r="P822" s="201">
        <v>5</v>
      </c>
      <c r="Q822" s="202">
        <v>15</v>
      </c>
      <c r="R822" s="203">
        <v>380550</v>
      </c>
      <c r="S822" s="203">
        <v>62898</v>
      </c>
      <c r="T822" s="203">
        <v>0</v>
      </c>
      <c r="U822" s="204">
        <v>443448</v>
      </c>
      <c r="V822" s="212"/>
    </row>
    <row r="823" spans="1:22" ht="25.5" customHeight="1" x14ac:dyDescent="0.15">
      <c r="A823" s="207" t="s">
        <v>3300</v>
      </c>
      <c r="B823" s="208" t="s">
        <v>3301</v>
      </c>
      <c r="C823" s="209" t="s">
        <v>3287</v>
      </c>
      <c r="D823" s="210" t="s">
        <v>46</v>
      </c>
      <c r="E823" s="211" t="s">
        <v>3302</v>
      </c>
      <c r="F823" s="230" t="s">
        <v>5147</v>
      </c>
      <c r="G823" s="194" t="s">
        <v>3296</v>
      </c>
      <c r="H823" s="195">
        <f t="shared" si="12"/>
        <v>3</v>
      </c>
      <c r="I823" s="196">
        <v>45188</v>
      </c>
      <c r="J823" s="197">
        <v>45202</v>
      </c>
      <c r="K823" s="197">
        <v>45216</v>
      </c>
      <c r="L823" s="198" t="s">
        <v>257</v>
      </c>
      <c r="M823" s="199" t="s">
        <v>521</v>
      </c>
      <c r="N823" s="200">
        <v>5</v>
      </c>
      <c r="O823" s="201">
        <v>5</v>
      </c>
      <c r="P823" s="201">
        <v>5</v>
      </c>
      <c r="Q823" s="202">
        <v>15</v>
      </c>
      <c r="R823" s="203">
        <v>380550</v>
      </c>
      <c r="S823" s="203">
        <v>74412</v>
      </c>
      <c r="T823" s="203">
        <v>0</v>
      </c>
      <c r="U823" s="204">
        <v>454962</v>
      </c>
      <c r="V823" s="212"/>
    </row>
    <row r="824" spans="1:22" ht="25.5" customHeight="1" x14ac:dyDescent="0.15">
      <c r="A824" s="207" t="s">
        <v>3303</v>
      </c>
      <c r="B824" s="208" t="s">
        <v>3304</v>
      </c>
      <c r="C824" s="209" t="s">
        <v>3287</v>
      </c>
      <c r="D824" s="210" t="s">
        <v>46</v>
      </c>
      <c r="E824" s="211" t="s">
        <v>3305</v>
      </c>
      <c r="F824" s="230" t="s">
        <v>5148</v>
      </c>
      <c r="G824" s="194" t="s">
        <v>3296</v>
      </c>
      <c r="H824" s="195">
        <f t="shared" si="12"/>
        <v>3</v>
      </c>
      <c r="I824" s="196">
        <v>45194</v>
      </c>
      <c r="J824" s="197">
        <v>45201</v>
      </c>
      <c r="K824" s="197">
        <v>45215</v>
      </c>
      <c r="L824" s="198" t="s">
        <v>257</v>
      </c>
      <c r="M824" s="199" t="s">
        <v>932</v>
      </c>
      <c r="N824" s="200">
        <v>5</v>
      </c>
      <c r="O824" s="201">
        <v>5</v>
      </c>
      <c r="P824" s="201">
        <v>5</v>
      </c>
      <c r="Q824" s="202">
        <v>15</v>
      </c>
      <c r="R824" s="203">
        <v>380550</v>
      </c>
      <c r="S824" s="203">
        <v>68226</v>
      </c>
      <c r="T824" s="203">
        <v>0</v>
      </c>
      <c r="U824" s="204">
        <v>448776</v>
      </c>
      <c r="V824" s="212"/>
    </row>
    <row r="825" spans="1:22" ht="25.5" customHeight="1" x14ac:dyDescent="0.15">
      <c r="A825" s="207" t="s">
        <v>3306</v>
      </c>
      <c r="B825" s="208" t="s">
        <v>3307</v>
      </c>
      <c r="C825" s="209" t="s">
        <v>3287</v>
      </c>
      <c r="D825" s="210" t="s">
        <v>46</v>
      </c>
      <c r="E825" s="211" t="s">
        <v>3308</v>
      </c>
      <c r="F825" s="230" t="s">
        <v>5149</v>
      </c>
      <c r="G825" s="194" t="s">
        <v>3309</v>
      </c>
      <c r="H825" s="195">
        <f t="shared" si="12"/>
        <v>1</v>
      </c>
      <c r="I825" s="196">
        <v>45254</v>
      </c>
      <c r="J825" s="197"/>
      <c r="K825" s="197"/>
      <c r="L825" s="198" t="s">
        <v>474</v>
      </c>
      <c r="M825" s="199" t="s">
        <v>2448</v>
      </c>
      <c r="N825" s="200">
        <v>5</v>
      </c>
      <c r="O825" s="201">
        <v>0</v>
      </c>
      <c r="P825" s="201">
        <v>0</v>
      </c>
      <c r="Q825" s="202">
        <v>5</v>
      </c>
      <c r="R825" s="203">
        <v>100850</v>
      </c>
      <c r="S825" s="203">
        <v>39900</v>
      </c>
      <c r="T825" s="203">
        <v>8200</v>
      </c>
      <c r="U825" s="204">
        <v>148950</v>
      </c>
      <c r="V825" s="212"/>
    </row>
    <row r="826" spans="1:22" ht="25.5" customHeight="1" x14ac:dyDescent="0.15">
      <c r="A826" s="207" t="s">
        <v>3310</v>
      </c>
      <c r="B826" s="208" t="s">
        <v>3311</v>
      </c>
      <c r="C826" s="209" t="s">
        <v>3287</v>
      </c>
      <c r="D826" s="210" t="s">
        <v>46</v>
      </c>
      <c r="E826" s="211" t="s">
        <v>3312</v>
      </c>
      <c r="F826" s="230" t="s">
        <v>5150</v>
      </c>
      <c r="G826" s="194" t="s">
        <v>545</v>
      </c>
      <c r="H826" s="195">
        <f t="shared" si="12"/>
        <v>3</v>
      </c>
      <c r="I826" s="196">
        <v>45114</v>
      </c>
      <c r="J826" s="197">
        <v>45250</v>
      </c>
      <c r="K826" s="197">
        <v>45251</v>
      </c>
      <c r="L826" s="198" t="s">
        <v>257</v>
      </c>
      <c r="M826" s="199" t="s">
        <v>521</v>
      </c>
      <c r="N826" s="200">
        <v>5</v>
      </c>
      <c r="O826" s="201">
        <v>5</v>
      </c>
      <c r="P826" s="201">
        <v>5</v>
      </c>
      <c r="Q826" s="202">
        <v>15</v>
      </c>
      <c r="R826" s="203">
        <v>400350</v>
      </c>
      <c r="S826" s="203">
        <v>500000</v>
      </c>
      <c r="T826" s="203">
        <v>0</v>
      </c>
      <c r="U826" s="204">
        <v>900350</v>
      </c>
      <c r="V826" s="212"/>
    </row>
    <row r="827" spans="1:22" ht="25.5" customHeight="1" x14ac:dyDescent="0.15">
      <c r="A827" s="207" t="s">
        <v>3313</v>
      </c>
      <c r="B827" s="208" t="s">
        <v>3314</v>
      </c>
      <c r="C827" s="209" t="s">
        <v>3287</v>
      </c>
      <c r="D827" s="210" t="s">
        <v>46</v>
      </c>
      <c r="E827" s="211" t="s">
        <v>3315</v>
      </c>
      <c r="F827" s="230" t="s">
        <v>5151</v>
      </c>
      <c r="G827" s="194" t="s">
        <v>545</v>
      </c>
      <c r="H827" s="195">
        <f t="shared" si="12"/>
        <v>3</v>
      </c>
      <c r="I827" s="196">
        <v>45237</v>
      </c>
      <c r="J827" s="197">
        <v>45302</v>
      </c>
      <c r="K827" s="197">
        <v>45303</v>
      </c>
      <c r="L827" s="198" t="s">
        <v>257</v>
      </c>
      <c r="M827" s="199" t="s">
        <v>521</v>
      </c>
      <c r="N827" s="200">
        <v>5</v>
      </c>
      <c r="O827" s="201">
        <v>5</v>
      </c>
      <c r="P827" s="201">
        <v>5</v>
      </c>
      <c r="Q827" s="202">
        <v>15</v>
      </c>
      <c r="R827" s="203">
        <v>400350</v>
      </c>
      <c r="S827" s="203">
        <v>500000</v>
      </c>
      <c r="T827" s="203">
        <v>0</v>
      </c>
      <c r="U827" s="204">
        <v>900350</v>
      </c>
      <c r="V827" s="212"/>
    </row>
    <row r="828" spans="1:22" ht="25.5" customHeight="1" x14ac:dyDescent="0.15">
      <c r="A828" s="207" t="s">
        <v>3316</v>
      </c>
      <c r="B828" s="208" t="s">
        <v>3317</v>
      </c>
      <c r="C828" s="209" t="s">
        <v>3287</v>
      </c>
      <c r="D828" s="210" t="s">
        <v>46</v>
      </c>
      <c r="E828" s="211" t="s">
        <v>3318</v>
      </c>
      <c r="F828" s="230" t="s">
        <v>5152</v>
      </c>
      <c r="G828" s="194" t="s">
        <v>2724</v>
      </c>
      <c r="H828" s="195">
        <f t="shared" si="12"/>
        <v>3</v>
      </c>
      <c r="I828" s="196">
        <v>45078</v>
      </c>
      <c r="J828" s="197">
        <v>45190</v>
      </c>
      <c r="K828" s="197">
        <v>45191</v>
      </c>
      <c r="L828" s="198" t="s">
        <v>257</v>
      </c>
      <c r="M828" s="199" t="s">
        <v>521</v>
      </c>
      <c r="N828" s="200">
        <v>5</v>
      </c>
      <c r="O828" s="201">
        <v>5</v>
      </c>
      <c r="P828" s="201">
        <v>5</v>
      </c>
      <c r="Q828" s="202">
        <v>15</v>
      </c>
      <c r="R828" s="203">
        <v>302550</v>
      </c>
      <c r="S828" s="203">
        <v>500000</v>
      </c>
      <c r="T828" s="203">
        <v>6600</v>
      </c>
      <c r="U828" s="204">
        <v>809150</v>
      </c>
      <c r="V828" s="212"/>
    </row>
    <row r="829" spans="1:22" ht="25.5" customHeight="1" x14ac:dyDescent="0.15">
      <c r="A829" s="207" t="s">
        <v>3319</v>
      </c>
      <c r="B829" s="208" t="s">
        <v>3320</v>
      </c>
      <c r="C829" s="209" t="s">
        <v>3287</v>
      </c>
      <c r="D829" s="210" t="s">
        <v>46</v>
      </c>
      <c r="E829" s="211" t="s">
        <v>3321</v>
      </c>
      <c r="F829" s="230" t="s">
        <v>5153</v>
      </c>
      <c r="G829" s="194" t="s">
        <v>2724</v>
      </c>
      <c r="H829" s="195">
        <f t="shared" si="12"/>
        <v>3</v>
      </c>
      <c r="I829" s="196">
        <v>45082</v>
      </c>
      <c r="J829" s="197">
        <v>45113</v>
      </c>
      <c r="K829" s="197">
        <v>45114</v>
      </c>
      <c r="L829" s="198" t="s">
        <v>257</v>
      </c>
      <c r="M829" s="199" t="s">
        <v>521</v>
      </c>
      <c r="N829" s="200">
        <v>5</v>
      </c>
      <c r="O829" s="201">
        <v>5</v>
      </c>
      <c r="P829" s="201">
        <v>5</v>
      </c>
      <c r="Q829" s="202">
        <v>15</v>
      </c>
      <c r="R829" s="203">
        <v>400350</v>
      </c>
      <c r="S829" s="203">
        <v>500000</v>
      </c>
      <c r="T829" s="203">
        <v>6600</v>
      </c>
      <c r="U829" s="204">
        <v>906950</v>
      </c>
      <c r="V829" s="212"/>
    </row>
    <row r="830" spans="1:22" ht="25.5" customHeight="1" x14ac:dyDescent="0.15">
      <c r="A830" s="207" t="s">
        <v>3322</v>
      </c>
      <c r="B830" s="208" t="s">
        <v>3323</v>
      </c>
      <c r="C830" s="209" t="s">
        <v>3287</v>
      </c>
      <c r="D830" s="210" t="s">
        <v>46</v>
      </c>
      <c r="E830" s="211" t="s">
        <v>3324</v>
      </c>
      <c r="F830" s="230" t="s">
        <v>5154</v>
      </c>
      <c r="G830" s="194" t="s">
        <v>2724</v>
      </c>
      <c r="H830" s="195">
        <f t="shared" si="12"/>
        <v>3</v>
      </c>
      <c r="I830" s="196">
        <v>45103</v>
      </c>
      <c r="J830" s="197">
        <v>45125</v>
      </c>
      <c r="K830" s="197">
        <v>45126</v>
      </c>
      <c r="L830" s="198" t="s">
        <v>257</v>
      </c>
      <c r="M830" s="199" t="s">
        <v>521</v>
      </c>
      <c r="N830" s="200">
        <v>5</v>
      </c>
      <c r="O830" s="201">
        <v>5</v>
      </c>
      <c r="P830" s="201">
        <v>5</v>
      </c>
      <c r="Q830" s="202">
        <v>15</v>
      </c>
      <c r="R830" s="203">
        <v>302550</v>
      </c>
      <c r="S830" s="203">
        <v>500000</v>
      </c>
      <c r="T830" s="203">
        <v>6600</v>
      </c>
      <c r="U830" s="204">
        <v>809150</v>
      </c>
      <c r="V830" s="212"/>
    </row>
    <row r="831" spans="1:22" ht="25.5" customHeight="1" x14ac:dyDescent="0.15">
      <c r="A831" s="207" t="s">
        <v>3325</v>
      </c>
      <c r="B831" s="208" t="s">
        <v>3326</v>
      </c>
      <c r="C831" s="209" t="s">
        <v>3287</v>
      </c>
      <c r="D831" s="210" t="s">
        <v>46</v>
      </c>
      <c r="E831" s="211" t="s">
        <v>3327</v>
      </c>
      <c r="F831" s="230" t="s">
        <v>5155</v>
      </c>
      <c r="G831" s="194" t="s">
        <v>2724</v>
      </c>
      <c r="H831" s="195">
        <f t="shared" si="12"/>
        <v>3</v>
      </c>
      <c r="I831" s="196">
        <v>45194</v>
      </c>
      <c r="J831" s="197">
        <v>45201</v>
      </c>
      <c r="K831" s="197">
        <v>45202</v>
      </c>
      <c r="L831" s="198" t="s">
        <v>257</v>
      </c>
      <c r="M831" s="199" t="s">
        <v>521</v>
      </c>
      <c r="N831" s="200">
        <v>5</v>
      </c>
      <c r="O831" s="201">
        <v>5</v>
      </c>
      <c r="P831" s="201">
        <v>5</v>
      </c>
      <c r="Q831" s="202">
        <v>15</v>
      </c>
      <c r="R831" s="203">
        <v>400350</v>
      </c>
      <c r="S831" s="203">
        <v>500000</v>
      </c>
      <c r="T831" s="203">
        <v>6600</v>
      </c>
      <c r="U831" s="204">
        <v>906950</v>
      </c>
      <c r="V831" s="212"/>
    </row>
    <row r="832" spans="1:22" ht="25.5" customHeight="1" x14ac:dyDescent="0.15">
      <c r="A832" s="207" t="s">
        <v>3328</v>
      </c>
      <c r="B832" s="208" t="s">
        <v>3329</v>
      </c>
      <c r="C832" s="209" t="s">
        <v>3287</v>
      </c>
      <c r="D832" s="210" t="s">
        <v>46</v>
      </c>
      <c r="E832" s="211" t="s">
        <v>3330</v>
      </c>
      <c r="F832" s="230" t="s">
        <v>5156</v>
      </c>
      <c r="G832" s="194" t="s">
        <v>2065</v>
      </c>
      <c r="H832" s="195">
        <f t="shared" si="12"/>
        <v>2</v>
      </c>
      <c r="I832" s="196">
        <v>45078</v>
      </c>
      <c r="J832" s="197">
        <v>45079</v>
      </c>
      <c r="K832" s="197"/>
      <c r="L832" s="198" t="s">
        <v>257</v>
      </c>
      <c r="M832" s="199" t="s">
        <v>486</v>
      </c>
      <c r="N832" s="200">
        <v>3</v>
      </c>
      <c r="O832" s="201">
        <v>3</v>
      </c>
      <c r="P832" s="201">
        <v>0</v>
      </c>
      <c r="Q832" s="202">
        <v>6</v>
      </c>
      <c r="R832" s="203">
        <v>188660</v>
      </c>
      <c r="S832" s="203">
        <v>36772</v>
      </c>
      <c r="T832" s="203">
        <v>42000</v>
      </c>
      <c r="U832" s="204">
        <v>267432</v>
      </c>
      <c r="V832" s="212"/>
    </row>
    <row r="833" spans="1:22" ht="25.5" customHeight="1" x14ac:dyDescent="0.15">
      <c r="A833" s="207" t="s">
        <v>3331</v>
      </c>
      <c r="B833" s="208" t="s">
        <v>3332</v>
      </c>
      <c r="C833" s="209" t="s">
        <v>3287</v>
      </c>
      <c r="D833" s="210" t="s">
        <v>46</v>
      </c>
      <c r="E833" s="211" t="s">
        <v>3333</v>
      </c>
      <c r="F833" s="230" t="s">
        <v>5157</v>
      </c>
      <c r="G833" s="194" t="s">
        <v>2065</v>
      </c>
      <c r="H833" s="195">
        <f t="shared" si="12"/>
        <v>3</v>
      </c>
      <c r="I833" s="196">
        <v>45113</v>
      </c>
      <c r="J833" s="197">
        <v>45114</v>
      </c>
      <c r="K833" s="197">
        <v>45117</v>
      </c>
      <c r="L833" s="198" t="s">
        <v>257</v>
      </c>
      <c r="M833" s="199" t="s">
        <v>922</v>
      </c>
      <c r="N833" s="200">
        <v>5</v>
      </c>
      <c r="O833" s="201">
        <v>5</v>
      </c>
      <c r="P833" s="201">
        <v>5</v>
      </c>
      <c r="Q833" s="202">
        <v>15</v>
      </c>
      <c r="R833" s="203">
        <v>400350</v>
      </c>
      <c r="S833" s="203">
        <v>79899</v>
      </c>
      <c r="T833" s="203">
        <v>0</v>
      </c>
      <c r="U833" s="204">
        <v>480249</v>
      </c>
      <c r="V833" s="212"/>
    </row>
    <row r="834" spans="1:22" ht="25.5" customHeight="1" x14ac:dyDescent="0.15">
      <c r="A834" s="207" t="s">
        <v>3334</v>
      </c>
      <c r="B834" s="208" t="s">
        <v>3335</v>
      </c>
      <c r="C834" s="209" t="s">
        <v>3287</v>
      </c>
      <c r="D834" s="210" t="s">
        <v>46</v>
      </c>
      <c r="E834" s="211" t="s">
        <v>3336</v>
      </c>
      <c r="F834" s="230" t="s">
        <v>5158</v>
      </c>
      <c r="G834" s="194" t="s">
        <v>2065</v>
      </c>
      <c r="H834" s="195">
        <f t="shared" si="12"/>
        <v>1</v>
      </c>
      <c r="I834" s="196">
        <v>45194</v>
      </c>
      <c r="J834" s="197"/>
      <c r="K834" s="197"/>
      <c r="L834" s="198" t="s">
        <v>257</v>
      </c>
      <c r="M834" s="199" t="s">
        <v>486</v>
      </c>
      <c r="N834" s="200">
        <v>3</v>
      </c>
      <c r="O834" s="201">
        <v>0</v>
      </c>
      <c r="P834" s="201">
        <v>0</v>
      </c>
      <c r="Q834" s="202">
        <v>3</v>
      </c>
      <c r="R834" s="203">
        <v>94330</v>
      </c>
      <c r="S834" s="203">
        <v>70422</v>
      </c>
      <c r="T834" s="203">
        <v>42000</v>
      </c>
      <c r="U834" s="204">
        <v>206752</v>
      </c>
      <c r="V834" s="212"/>
    </row>
    <row r="835" spans="1:22" ht="25.5" customHeight="1" x14ac:dyDescent="0.15">
      <c r="A835" s="207" t="s">
        <v>3337</v>
      </c>
      <c r="B835" s="208" t="s">
        <v>3338</v>
      </c>
      <c r="C835" s="209" t="s">
        <v>3287</v>
      </c>
      <c r="D835" s="210" t="s">
        <v>46</v>
      </c>
      <c r="E835" s="211" t="s">
        <v>3339</v>
      </c>
      <c r="F835" s="230" t="s">
        <v>5159</v>
      </c>
      <c r="G835" s="194" t="s">
        <v>2065</v>
      </c>
      <c r="H835" s="195">
        <f t="shared" si="12"/>
        <v>1</v>
      </c>
      <c r="I835" s="196">
        <v>45210</v>
      </c>
      <c r="J835" s="197"/>
      <c r="K835" s="197"/>
      <c r="L835" s="198" t="s">
        <v>257</v>
      </c>
      <c r="M835" s="199" t="s">
        <v>486</v>
      </c>
      <c r="N835" s="200">
        <v>5</v>
      </c>
      <c r="O835" s="201">
        <v>0</v>
      </c>
      <c r="P835" s="201">
        <v>0</v>
      </c>
      <c r="Q835" s="202">
        <v>5</v>
      </c>
      <c r="R835" s="203">
        <v>133450</v>
      </c>
      <c r="S835" s="203">
        <v>95969</v>
      </c>
      <c r="T835" s="203">
        <v>20000</v>
      </c>
      <c r="U835" s="204">
        <v>249419</v>
      </c>
      <c r="V835" s="212"/>
    </row>
    <row r="836" spans="1:22" ht="25.5" customHeight="1" x14ac:dyDescent="0.15">
      <c r="A836" s="207" t="s">
        <v>3340</v>
      </c>
      <c r="B836" s="208" t="s">
        <v>3341</v>
      </c>
      <c r="C836" s="209" t="s">
        <v>3287</v>
      </c>
      <c r="D836" s="210" t="s">
        <v>46</v>
      </c>
      <c r="E836" s="211" t="s">
        <v>3342</v>
      </c>
      <c r="F836" s="230" t="s">
        <v>5160</v>
      </c>
      <c r="G836" s="194" t="s">
        <v>2065</v>
      </c>
      <c r="H836" s="195">
        <f t="shared" si="12"/>
        <v>1</v>
      </c>
      <c r="I836" s="196">
        <v>45210</v>
      </c>
      <c r="J836" s="197"/>
      <c r="K836" s="197"/>
      <c r="L836" s="198" t="s">
        <v>257</v>
      </c>
      <c r="M836" s="199" t="s">
        <v>486</v>
      </c>
      <c r="N836" s="200">
        <v>5</v>
      </c>
      <c r="O836" s="201">
        <v>0</v>
      </c>
      <c r="P836" s="201">
        <v>0</v>
      </c>
      <c r="Q836" s="202">
        <v>5</v>
      </c>
      <c r="R836" s="203">
        <v>100850</v>
      </c>
      <c r="S836" s="203">
        <v>19936</v>
      </c>
      <c r="T836" s="203">
        <v>0</v>
      </c>
      <c r="U836" s="204">
        <v>120786</v>
      </c>
      <c r="V836" s="212"/>
    </row>
    <row r="837" spans="1:22" ht="25.5" customHeight="1" x14ac:dyDescent="0.15">
      <c r="A837" s="207" t="s">
        <v>3343</v>
      </c>
      <c r="B837" s="208" t="s">
        <v>3344</v>
      </c>
      <c r="C837" s="209" t="s">
        <v>3287</v>
      </c>
      <c r="D837" s="210" t="s">
        <v>46</v>
      </c>
      <c r="E837" s="211" t="s">
        <v>3345</v>
      </c>
      <c r="F837" s="230" t="s">
        <v>5161</v>
      </c>
      <c r="G837" s="194" t="s">
        <v>2065</v>
      </c>
      <c r="H837" s="195">
        <f t="shared" ref="H837:H900" si="13">COUNTA(I837:K837)</f>
        <v>1</v>
      </c>
      <c r="I837" s="196">
        <v>45211</v>
      </c>
      <c r="J837" s="197"/>
      <c r="K837" s="197"/>
      <c r="L837" s="198" t="s">
        <v>257</v>
      </c>
      <c r="M837" s="199" t="s">
        <v>486</v>
      </c>
      <c r="N837" s="200">
        <v>5</v>
      </c>
      <c r="O837" s="201">
        <v>0</v>
      </c>
      <c r="P837" s="201">
        <v>0</v>
      </c>
      <c r="Q837" s="202">
        <v>5</v>
      </c>
      <c r="R837" s="203">
        <v>133450</v>
      </c>
      <c r="S837" s="203">
        <v>39076</v>
      </c>
      <c r="T837" s="203">
        <v>20000</v>
      </c>
      <c r="U837" s="204">
        <v>192526</v>
      </c>
      <c r="V837" s="212" t="s">
        <v>573</v>
      </c>
    </row>
    <row r="838" spans="1:22" ht="25.5" customHeight="1" x14ac:dyDescent="0.15">
      <c r="A838" s="207" t="s">
        <v>3346</v>
      </c>
      <c r="B838" s="208" t="s">
        <v>3347</v>
      </c>
      <c r="C838" s="209" t="s">
        <v>3287</v>
      </c>
      <c r="D838" s="210" t="s">
        <v>46</v>
      </c>
      <c r="E838" s="211" t="s">
        <v>3348</v>
      </c>
      <c r="F838" s="230" t="s">
        <v>5162</v>
      </c>
      <c r="G838" s="194" t="s">
        <v>2065</v>
      </c>
      <c r="H838" s="195">
        <f t="shared" si="13"/>
        <v>2</v>
      </c>
      <c r="I838" s="196">
        <v>45218</v>
      </c>
      <c r="J838" s="197">
        <v>45219</v>
      </c>
      <c r="K838" s="197"/>
      <c r="L838" s="198" t="s">
        <v>257</v>
      </c>
      <c r="M838" s="199" t="s">
        <v>486</v>
      </c>
      <c r="N838" s="200">
        <v>5</v>
      </c>
      <c r="O838" s="201">
        <v>5</v>
      </c>
      <c r="P838" s="201">
        <v>0</v>
      </c>
      <c r="Q838" s="202">
        <v>10</v>
      </c>
      <c r="R838" s="203">
        <v>234300</v>
      </c>
      <c r="S838" s="203">
        <v>74600</v>
      </c>
      <c r="T838" s="203">
        <v>20000</v>
      </c>
      <c r="U838" s="204">
        <v>328900</v>
      </c>
      <c r="V838" s="212"/>
    </row>
    <row r="839" spans="1:22" ht="25.5" customHeight="1" x14ac:dyDescent="0.15">
      <c r="A839" s="207" t="s">
        <v>3349</v>
      </c>
      <c r="B839" s="208" t="s">
        <v>3350</v>
      </c>
      <c r="C839" s="209" t="s">
        <v>3287</v>
      </c>
      <c r="D839" s="210" t="s">
        <v>46</v>
      </c>
      <c r="E839" s="211" t="s">
        <v>3351</v>
      </c>
      <c r="F839" s="230" t="s">
        <v>5163</v>
      </c>
      <c r="G839" s="194" t="s">
        <v>2065</v>
      </c>
      <c r="H839" s="195">
        <f t="shared" si="13"/>
        <v>3</v>
      </c>
      <c r="I839" s="196">
        <v>45110</v>
      </c>
      <c r="J839" s="197">
        <v>45111</v>
      </c>
      <c r="K839" s="197">
        <v>45112</v>
      </c>
      <c r="L839" s="198" t="s">
        <v>257</v>
      </c>
      <c r="M839" s="199" t="s">
        <v>486</v>
      </c>
      <c r="N839" s="200">
        <v>3</v>
      </c>
      <c r="O839" s="201">
        <v>3</v>
      </c>
      <c r="P839" s="201">
        <v>3</v>
      </c>
      <c r="Q839" s="202">
        <v>9</v>
      </c>
      <c r="R839" s="203">
        <v>292620</v>
      </c>
      <c r="S839" s="203">
        <v>94374</v>
      </c>
      <c r="T839" s="203">
        <v>20000</v>
      </c>
      <c r="U839" s="204">
        <v>406994</v>
      </c>
      <c r="V839" s="212"/>
    </row>
    <row r="840" spans="1:22" ht="25.5" customHeight="1" x14ac:dyDescent="0.15">
      <c r="A840" s="207" t="s">
        <v>3352</v>
      </c>
      <c r="B840" s="208" t="s">
        <v>3353</v>
      </c>
      <c r="C840" s="209" t="s">
        <v>3287</v>
      </c>
      <c r="D840" s="210" t="s">
        <v>46</v>
      </c>
      <c r="E840" s="211" t="s">
        <v>3354</v>
      </c>
      <c r="F840" s="230" t="s">
        <v>5164</v>
      </c>
      <c r="G840" s="194" t="s">
        <v>2065</v>
      </c>
      <c r="H840" s="195">
        <f t="shared" si="13"/>
        <v>1</v>
      </c>
      <c r="I840" s="196">
        <v>45243</v>
      </c>
      <c r="J840" s="197"/>
      <c r="K840" s="197"/>
      <c r="L840" s="198" t="s">
        <v>257</v>
      </c>
      <c r="M840" s="199" t="s">
        <v>486</v>
      </c>
      <c r="N840" s="200">
        <v>3</v>
      </c>
      <c r="O840" s="201">
        <v>0</v>
      </c>
      <c r="P840" s="201">
        <v>0</v>
      </c>
      <c r="Q840" s="202">
        <v>3</v>
      </c>
      <c r="R840" s="203">
        <v>55210</v>
      </c>
      <c r="S840" s="203">
        <v>14538</v>
      </c>
      <c r="T840" s="203">
        <v>42000</v>
      </c>
      <c r="U840" s="204">
        <v>111748</v>
      </c>
      <c r="V840" s="212"/>
    </row>
    <row r="841" spans="1:22" ht="25.5" customHeight="1" x14ac:dyDescent="0.15">
      <c r="A841" s="207" t="s">
        <v>3355</v>
      </c>
      <c r="B841" s="208" t="s">
        <v>3356</v>
      </c>
      <c r="C841" s="209" t="s">
        <v>3287</v>
      </c>
      <c r="D841" s="210" t="s">
        <v>46</v>
      </c>
      <c r="E841" s="211" t="s">
        <v>3357</v>
      </c>
      <c r="F841" s="230" t="s">
        <v>5165</v>
      </c>
      <c r="G841" s="194" t="s">
        <v>2065</v>
      </c>
      <c r="H841" s="195">
        <f t="shared" si="13"/>
        <v>1</v>
      </c>
      <c r="I841" s="196">
        <v>45271</v>
      </c>
      <c r="J841" s="197"/>
      <c r="K841" s="197"/>
      <c r="L841" s="198" t="s">
        <v>257</v>
      </c>
      <c r="M841" s="199" t="s">
        <v>486</v>
      </c>
      <c r="N841" s="200">
        <v>3</v>
      </c>
      <c r="O841" s="201">
        <v>0</v>
      </c>
      <c r="P841" s="201">
        <v>0</v>
      </c>
      <c r="Q841" s="202">
        <v>3</v>
      </c>
      <c r="R841" s="203">
        <v>97540</v>
      </c>
      <c r="S841" s="203">
        <v>70200</v>
      </c>
      <c r="T841" s="203">
        <v>20000</v>
      </c>
      <c r="U841" s="204">
        <v>187740</v>
      </c>
      <c r="V841" s="212"/>
    </row>
    <row r="842" spans="1:22" ht="25.5" customHeight="1" x14ac:dyDescent="0.15">
      <c r="A842" s="207" t="s">
        <v>3358</v>
      </c>
      <c r="B842" s="208" t="s">
        <v>3359</v>
      </c>
      <c r="C842" s="209" t="s">
        <v>3287</v>
      </c>
      <c r="D842" s="210" t="s">
        <v>46</v>
      </c>
      <c r="E842" s="211" t="s">
        <v>3360</v>
      </c>
      <c r="F842" s="230" t="s">
        <v>5166</v>
      </c>
      <c r="G842" s="194" t="s">
        <v>2065</v>
      </c>
      <c r="H842" s="195">
        <f t="shared" si="13"/>
        <v>3</v>
      </c>
      <c r="I842" s="196">
        <v>45272</v>
      </c>
      <c r="J842" s="197">
        <v>45273</v>
      </c>
      <c r="K842" s="197">
        <v>45274</v>
      </c>
      <c r="L842" s="198" t="s">
        <v>257</v>
      </c>
      <c r="M842" s="199" t="s">
        <v>486</v>
      </c>
      <c r="N842" s="200">
        <v>3</v>
      </c>
      <c r="O842" s="201">
        <v>3</v>
      </c>
      <c r="P842" s="201">
        <v>3</v>
      </c>
      <c r="Q842" s="202">
        <v>9</v>
      </c>
      <c r="R842" s="203">
        <v>292620</v>
      </c>
      <c r="S842" s="203">
        <v>153182</v>
      </c>
      <c r="T842" s="203">
        <v>20000</v>
      </c>
      <c r="U842" s="204">
        <v>465802</v>
      </c>
      <c r="V842" s="212"/>
    </row>
    <row r="843" spans="1:22" ht="25.5" customHeight="1" x14ac:dyDescent="0.15">
      <c r="A843" s="207" t="s">
        <v>3361</v>
      </c>
      <c r="B843" s="208" t="s">
        <v>3362</v>
      </c>
      <c r="C843" s="209" t="s">
        <v>3287</v>
      </c>
      <c r="D843" s="210" t="s">
        <v>46</v>
      </c>
      <c r="E843" s="211" t="s">
        <v>3363</v>
      </c>
      <c r="F843" s="230" t="s">
        <v>5167</v>
      </c>
      <c r="G843" s="194" t="s">
        <v>2065</v>
      </c>
      <c r="H843" s="195">
        <f t="shared" si="13"/>
        <v>2</v>
      </c>
      <c r="I843" s="196">
        <v>45215</v>
      </c>
      <c r="J843" s="197">
        <v>45216</v>
      </c>
      <c r="K843" s="197"/>
      <c r="L843" s="198" t="s">
        <v>257</v>
      </c>
      <c r="M843" s="199" t="s">
        <v>486</v>
      </c>
      <c r="N843" s="200">
        <v>3</v>
      </c>
      <c r="O843" s="201">
        <v>3</v>
      </c>
      <c r="P843" s="201">
        <v>0</v>
      </c>
      <c r="Q843" s="202">
        <v>6</v>
      </c>
      <c r="R843" s="203">
        <v>195080</v>
      </c>
      <c r="S843" s="203">
        <v>65464</v>
      </c>
      <c r="T843" s="203">
        <v>20000</v>
      </c>
      <c r="U843" s="204">
        <v>280544</v>
      </c>
      <c r="V843" s="212"/>
    </row>
    <row r="844" spans="1:22" ht="25.5" customHeight="1" x14ac:dyDescent="0.15">
      <c r="A844" s="207" t="s">
        <v>3364</v>
      </c>
      <c r="B844" s="208" t="s">
        <v>3365</v>
      </c>
      <c r="C844" s="209" t="s">
        <v>3366</v>
      </c>
      <c r="D844" s="210" t="s">
        <v>47</v>
      </c>
      <c r="E844" s="211" t="s">
        <v>3367</v>
      </c>
      <c r="F844" s="230" t="s">
        <v>5168</v>
      </c>
      <c r="G844" s="194" t="s">
        <v>3368</v>
      </c>
      <c r="H844" s="195">
        <f t="shared" si="13"/>
        <v>1</v>
      </c>
      <c r="I844" s="196">
        <v>45229</v>
      </c>
      <c r="J844" s="197"/>
      <c r="K844" s="197"/>
      <c r="L844" s="198" t="s">
        <v>462</v>
      </c>
      <c r="M844" s="199" t="s">
        <v>717</v>
      </c>
      <c r="N844" s="200">
        <v>1</v>
      </c>
      <c r="O844" s="201">
        <v>0</v>
      </c>
      <c r="P844" s="201">
        <v>0</v>
      </c>
      <c r="Q844" s="202">
        <v>1</v>
      </c>
      <c r="R844" s="203">
        <v>48690</v>
      </c>
      <c r="S844" s="203">
        <v>17440</v>
      </c>
      <c r="T844" s="203">
        <v>50000</v>
      </c>
      <c r="U844" s="204">
        <v>116130</v>
      </c>
      <c r="V844" s="212"/>
    </row>
    <row r="845" spans="1:22" ht="25.5" customHeight="1" x14ac:dyDescent="0.15">
      <c r="A845" s="207" t="s">
        <v>3369</v>
      </c>
      <c r="B845" s="208" t="s">
        <v>3370</v>
      </c>
      <c r="C845" s="209" t="s">
        <v>3366</v>
      </c>
      <c r="D845" s="210" t="s">
        <v>47</v>
      </c>
      <c r="E845" s="211" t="s">
        <v>3371</v>
      </c>
      <c r="F845" s="230" t="s">
        <v>5169</v>
      </c>
      <c r="G845" s="194" t="s">
        <v>3372</v>
      </c>
      <c r="H845" s="195">
        <f t="shared" si="13"/>
        <v>2</v>
      </c>
      <c r="I845" s="196">
        <v>45243</v>
      </c>
      <c r="J845" s="197">
        <v>45244</v>
      </c>
      <c r="K845" s="197"/>
      <c r="L845" s="198" t="s">
        <v>257</v>
      </c>
      <c r="M845" s="199" t="s">
        <v>684</v>
      </c>
      <c r="N845" s="200">
        <v>2</v>
      </c>
      <c r="O845" s="201">
        <v>3</v>
      </c>
      <c r="P845" s="201">
        <v>0</v>
      </c>
      <c r="Q845" s="202">
        <v>5</v>
      </c>
      <c r="R845" s="203">
        <v>153420</v>
      </c>
      <c r="S845" s="203">
        <v>325200</v>
      </c>
      <c r="T845" s="203">
        <v>50000</v>
      </c>
      <c r="U845" s="204">
        <v>528620</v>
      </c>
      <c r="V845" s="212"/>
    </row>
    <row r="846" spans="1:22" ht="25.5" customHeight="1" x14ac:dyDescent="0.15">
      <c r="A846" s="207" t="s">
        <v>3373</v>
      </c>
      <c r="B846" s="208" t="s">
        <v>3374</v>
      </c>
      <c r="C846" s="209" t="s">
        <v>3366</v>
      </c>
      <c r="D846" s="210" t="s">
        <v>47</v>
      </c>
      <c r="E846" s="211" t="s">
        <v>3375</v>
      </c>
      <c r="F846" s="230" t="s">
        <v>5170</v>
      </c>
      <c r="G846" s="194" t="s">
        <v>3376</v>
      </c>
      <c r="H846" s="195">
        <f t="shared" si="13"/>
        <v>3</v>
      </c>
      <c r="I846" s="196">
        <v>45082</v>
      </c>
      <c r="J846" s="197">
        <v>45089</v>
      </c>
      <c r="K846" s="197">
        <v>45096</v>
      </c>
      <c r="L846" s="198" t="s">
        <v>474</v>
      </c>
      <c r="M846" s="199" t="s">
        <v>2448</v>
      </c>
      <c r="N846" s="200">
        <v>5</v>
      </c>
      <c r="O846" s="201">
        <v>5</v>
      </c>
      <c r="P846" s="201">
        <v>5</v>
      </c>
      <c r="Q846" s="202">
        <v>15</v>
      </c>
      <c r="R846" s="203">
        <v>400350</v>
      </c>
      <c r="S846" s="203">
        <v>79799</v>
      </c>
      <c r="T846" s="203">
        <v>0</v>
      </c>
      <c r="U846" s="204">
        <v>480149</v>
      </c>
      <c r="V846" s="212"/>
    </row>
    <row r="847" spans="1:22" ht="25.5" customHeight="1" x14ac:dyDescent="0.15">
      <c r="A847" s="207" t="s">
        <v>3377</v>
      </c>
      <c r="B847" s="208" t="s">
        <v>3378</v>
      </c>
      <c r="C847" s="209" t="s">
        <v>3366</v>
      </c>
      <c r="D847" s="210" t="s">
        <v>47</v>
      </c>
      <c r="E847" s="211" t="s">
        <v>3379</v>
      </c>
      <c r="F847" s="230" t="s">
        <v>5171</v>
      </c>
      <c r="G847" s="194" t="s">
        <v>3376</v>
      </c>
      <c r="H847" s="195">
        <f t="shared" si="13"/>
        <v>3</v>
      </c>
      <c r="I847" s="196">
        <v>45085</v>
      </c>
      <c r="J847" s="197">
        <v>45092</v>
      </c>
      <c r="K847" s="197">
        <v>45099</v>
      </c>
      <c r="L847" s="198" t="s">
        <v>474</v>
      </c>
      <c r="M847" s="199" t="s">
        <v>2448</v>
      </c>
      <c r="N847" s="200">
        <v>5</v>
      </c>
      <c r="O847" s="201">
        <v>5</v>
      </c>
      <c r="P847" s="201">
        <v>5</v>
      </c>
      <c r="Q847" s="202">
        <v>15</v>
      </c>
      <c r="R847" s="203">
        <v>400350</v>
      </c>
      <c r="S847" s="203">
        <v>74730</v>
      </c>
      <c r="T847" s="203">
        <v>0</v>
      </c>
      <c r="U847" s="204">
        <v>475080</v>
      </c>
      <c r="V847" s="212"/>
    </row>
    <row r="848" spans="1:22" ht="25.5" customHeight="1" x14ac:dyDescent="0.15">
      <c r="A848" s="207" t="s">
        <v>3380</v>
      </c>
      <c r="B848" s="208" t="s">
        <v>3381</v>
      </c>
      <c r="C848" s="209" t="s">
        <v>3366</v>
      </c>
      <c r="D848" s="210" t="s">
        <v>47</v>
      </c>
      <c r="E848" s="211" t="s">
        <v>3382</v>
      </c>
      <c r="F848" s="230" t="s">
        <v>5172</v>
      </c>
      <c r="G848" s="194" t="s">
        <v>3376</v>
      </c>
      <c r="H848" s="195">
        <f t="shared" si="13"/>
        <v>3</v>
      </c>
      <c r="I848" s="196">
        <v>45103</v>
      </c>
      <c r="J848" s="197">
        <v>45106</v>
      </c>
      <c r="K848" s="197">
        <v>45110</v>
      </c>
      <c r="L848" s="198" t="s">
        <v>474</v>
      </c>
      <c r="M848" s="199" t="s">
        <v>2448</v>
      </c>
      <c r="N848" s="200">
        <v>5</v>
      </c>
      <c r="O848" s="201">
        <v>5</v>
      </c>
      <c r="P848" s="201">
        <v>5</v>
      </c>
      <c r="Q848" s="202">
        <v>15</v>
      </c>
      <c r="R848" s="203">
        <v>400350</v>
      </c>
      <c r="S848" s="203">
        <v>76580</v>
      </c>
      <c r="T848" s="203">
        <v>0</v>
      </c>
      <c r="U848" s="204">
        <v>476930</v>
      </c>
      <c r="V848" s="212"/>
    </row>
    <row r="849" spans="1:22" ht="25.5" customHeight="1" x14ac:dyDescent="0.15">
      <c r="A849" s="207" t="s">
        <v>3383</v>
      </c>
      <c r="B849" s="208" t="s">
        <v>3384</v>
      </c>
      <c r="C849" s="209" t="s">
        <v>3366</v>
      </c>
      <c r="D849" s="210" t="s">
        <v>47</v>
      </c>
      <c r="E849" s="211" t="s">
        <v>3385</v>
      </c>
      <c r="F849" s="230" t="s">
        <v>5173</v>
      </c>
      <c r="G849" s="194" t="s">
        <v>3376</v>
      </c>
      <c r="H849" s="195">
        <f t="shared" si="13"/>
        <v>3</v>
      </c>
      <c r="I849" s="196">
        <v>45173</v>
      </c>
      <c r="J849" s="197">
        <v>45180</v>
      </c>
      <c r="K849" s="197">
        <v>45188</v>
      </c>
      <c r="L849" s="198" t="s">
        <v>474</v>
      </c>
      <c r="M849" s="199" t="s">
        <v>2448</v>
      </c>
      <c r="N849" s="200">
        <v>5</v>
      </c>
      <c r="O849" s="201">
        <v>5</v>
      </c>
      <c r="P849" s="201">
        <v>5</v>
      </c>
      <c r="Q849" s="202">
        <v>15</v>
      </c>
      <c r="R849" s="203">
        <v>400350</v>
      </c>
      <c r="S849" s="203">
        <v>124976</v>
      </c>
      <c r="T849" s="203">
        <v>0</v>
      </c>
      <c r="U849" s="204">
        <v>525326</v>
      </c>
      <c r="V849" s="212"/>
    </row>
    <row r="850" spans="1:22" ht="25.5" customHeight="1" x14ac:dyDescent="0.15">
      <c r="A850" s="207" t="s">
        <v>3386</v>
      </c>
      <c r="B850" s="208" t="s">
        <v>3387</v>
      </c>
      <c r="C850" s="209" t="s">
        <v>3366</v>
      </c>
      <c r="D850" s="210" t="s">
        <v>47</v>
      </c>
      <c r="E850" s="211" t="s">
        <v>3388</v>
      </c>
      <c r="F850" s="230" t="s">
        <v>5174</v>
      </c>
      <c r="G850" s="194" t="s">
        <v>3389</v>
      </c>
      <c r="H850" s="195">
        <f t="shared" si="13"/>
        <v>1</v>
      </c>
      <c r="I850" s="196">
        <v>45229</v>
      </c>
      <c r="J850" s="197"/>
      <c r="K850" s="197"/>
      <c r="L850" s="198" t="s">
        <v>257</v>
      </c>
      <c r="M850" s="199" t="s">
        <v>437</v>
      </c>
      <c r="N850" s="200">
        <v>1</v>
      </c>
      <c r="O850" s="201">
        <v>0</v>
      </c>
      <c r="P850" s="201">
        <v>0</v>
      </c>
      <c r="Q850" s="202">
        <v>1</v>
      </c>
      <c r="R850" s="203">
        <v>47370</v>
      </c>
      <c r="S850" s="203">
        <v>2886</v>
      </c>
      <c r="T850" s="203">
        <v>0</v>
      </c>
      <c r="U850" s="204">
        <v>50256</v>
      </c>
      <c r="V850" s="212"/>
    </row>
    <row r="851" spans="1:22" ht="25.5" customHeight="1" x14ac:dyDescent="0.15">
      <c r="A851" s="207" t="s">
        <v>3390</v>
      </c>
      <c r="B851" s="208" t="s">
        <v>3391</v>
      </c>
      <c r="C851" s="209" t="s">
        <v>3366</v>
      </c>
      <c r="D851" s="210" t="s">
        <v>47</v>
      </c>
      <c r="E851" s="211" t="s">
        <v>3392</v>
      </c>
      <c r="F851" s="230" t="s">
        <v>5175</v>
      </c>
      <c r="G851" s="194" t="s">
        <v>3393</v>
      </c>
      <c r="H851" s="195">
        <f t="shared" si="13"/>
        <v>1</v>
      </c>
      <c r="I851" s="196">
        <v>45245</v>
      </c>
      <c r="J851" s="197"/>
      <c r="K851" s="197"/>
      <c r="L851" s="198" t="s">
        <v>257</v>
      </c>
      <c r="M851" s="199" t="s">
        <v>564</v>
      </c>
      <c r="N851" s="200">
        <v>4</v>
      </c>
      <c r="O851" s="201">
        <v>0</v>
      </c>
      <c r="P851" s="201">
        <v>0</v>
      </c>
      <c r="Q851" s="202">
        <v>4</v>
      </c>
      <c r="R851" s="203">
        <v>91090</v>
      </c>
      <c r="S851" s="203">
        <v>20855</v>
      </c>
      <c r="T851" s="203">
        <v>0</v>
      </c>
      <c r="U851" s="204">
        <v>111945</v>
      </c>
      <c r="V851" s="212"/>
    </row>
    <row r="852" spans="1:22" ht="25.5" customHeight="1" x14ac:dyDescent="0.15">
      <c r="A852" s="207" t="s">
        <v>3394</v>
      </c>
      <c r="B852" s="208" t="s">
        <v>3395</v>
      </c>
      <c r="C852" s="209" t="s">
        <v>3396</v>
      </c>
      <c r="D852" s="210" t="s">
        <v>48</v>
      </c>
      <c r="E852" s="211" t="s">
        <v>3397</v>
      </c>
      <c r="F852" s="230" t="s">
        <v>5176</v>
      </c>
      <c r="G852" s="194" t="s">
        <v>3398</v>
      </c>
      <c r="H852" s="195">
        <f t="shared" si="13"/>
        <v>3</v>
      </c>
      <c r="I852" s="196">
        <v>45078</v>
      </c>
      <c r="J852" s="197">
        <v>45079</v>
      </c>
      <c r="K852" s="197">
        <v>45082</v>
      </c>
      <c r="L852" s="198" t="s">
        <v>474</v>
      </c>
      <c r="M852" s="199" t="s">
        <v>537</v>
      </c>
      <c r="N852" s="200">
        <v>2</v>
      </c>
      <c r="O852" s="201">
        <v>2</v>
      </c>
      <c r="P852" s="201">
        <v>2</v>
      </c>
      <c r="Q852" s="202">
        <v>6</v>
      </c>
      <c r="R852" s="203">
        <v>169350</v>
      </c>
      <c r="S852" s="203">
        <v>8969</v>
      </c>
      <c r="T852" s="203">
        <v>0</v>
      </c>
      <c r="U852" s="204">
        <v>178319</v>
      </c>
      <c r="V852" s="212"/>
    </row>
    <row r="853" spans="1:22" ht="25.5" customHeight="1" x14ac:dyDescent="0.15">
      <c r="A853" s="207" t="s">
        <v>3399</v>
      </c>
      <c r="B853" s="208" t="s">
        <v>3400</v>
      </c>
      <c r="C853" s="209" t="s">
        <v>3396</v>
      </c>
      <c r="D853" s="210" t="s">
        <v>48</v>
      </c>
      <c r="E853" s="211" t="s">
        <v>3401</v>
      </c>
      <c r="F853" s="230" t="s">
        <v>5177</v>
      </c>
      <c r="G853" s="194" t="s">
        <v>3402</v>
      </c>
      <c r="H853" s="195">
        <f t="shared" si="13"/>
        <v>1</v>
      </c>
      <c r="I853" s="196">
        <v>45255</v>
      </c>
      <c r="J853" s="197"/>
      <c r="K853" s="197"/>
      <c r="L853" s="198" t="s">
        <v>257</v>
      </c>
      <c r="M853" s="199" t="s">
        <v>684</v>
      </c>
      <c r="N853" s="200">
        <v>2</v>
      </c>
      <c r="O853" s="201">
        <v>0</v>
      </c>
      <c r="P853" s="201">
        <v>0</v>
      </c>
      <c r="Q853" s="202">
        <v>2</v>
      </c>
      <c r="R853" s="203">
        <v>61730</v>
      </c>
      <c r="S853" s="203">
        <v>186380</v>
      </c>
      <c r="T853" s="203">
        <v>0</v>
      </c>
      <c r="U853" s="204">
        <v>248110</v>
      </c>
      <c r="V853" s="212"/>
    </row>
    <row r="854" spans="1:22" ht="25.5" customHeight="1" x14ac:dyDescent="0.15">
      <c r="A854" s="207" t="s">
        <v>3403</v>
      </c>
      <c r="B854" s="208" t="s">
        <v>3404</v>
      </c>
      <c r="C854" s="209" t="s">
        <v>3396</v>
      </c>
      <c r="D854" s="210" t="s">
        <v>48</v>
      </c>
      <c r="E854" s="211" t="s">
        <v>3405</v>
      </c>
      <c r="F854" s="230" t="s">
        <v>5178</v>
      </c>
      <c r="G854" s="194" t="s">
        <v>1585</v>
      </c>
      <c r="H854" s="195">
        <f t="shared" si="13"/>
        <v>1</v>
      </c>
      <c r="I854" s="196">
        <v>45119</v>
      </c>
      <c r="J854" s="197"/>
      <c r="K854" s="197"/>
      <c r="L854" s="198" t="s">
        <v>257</v>
      </c>
      <c r="M854" s="199" t="s">
        <v>437</v>
      </c>
      <c r="N854" s="200">
        <v>4</v>
      </c>
      <c r="O854" s="201">
        <v>0</v>
      </c>
      <c r="P854" s="201">
        <v>0</v>
      </c>
      <c r="Q854" s="202">
        <v>4</v>
      </c>
      <c r="R854" s="203">
        <v>113890</v>
      </c>
      <c r="S854" s="203">
        <v>214838</v>
      </c>
      <c r="T854" s="203">
        <v>10775</v>
      </c>
      <c r="U854" s="204">
        <v>339503</v>
      </c>
      <c r="V854" s="212"/>
    </row>
    <row r="855" spans="1:22" ht="25.5" customHeight="1" x14ac:dyDescent="0.15">
      <c r="A855" s="207" t="s">
        <v>3406</v>
      </c>
      <c r="B855" s="208" t="s">
        <v>3407</v>
      </c>
      <c r="C855" s="209" t="s">
        <v>3396</v>
      </c>
      <c r="D855" s="210" t="s">
        <v>48</v>
      </c>
      <c r="E855" s="211" t="s">
        <v>3408</v>
      </c>
      <c r="F855" s="230" t="s">
        <v>5179</v>
      </c>
      <c r="G855" s="194" t="s">
        <v>1585</v>
      </c>
      <c r="H855" s="195">
        <f t="shared" si="13"/>
        <v>1</v>
      </c>
      <c r="I855" s="196">
        <v>45120</v>
      </c>
      <c r="J855" s="197"/>
      <c r="K855" s="197"/>
      <c r="L855" s="198" t="s">
        <v>257</v>
      </c>
      <c r="M855" s="199" t="s">
        <v>437</v>
      </c>
      <c r="N855" s="200">
        <v>4</v>
      </c>
      <c r="O855" s="201">
        <v>0</v>
      </c>
      <c r="P855" s="201">
        <v>0</v>
      </c>
      <c r="Q855" s="202">
        <v>4</v>
      </c>
      <c r="R855" s="203">
        <v>113890</v>
      </c>
      <c r="S855" s="203">
        <v>109338</v>
      </c>
      <c r="T855" s="203">
        <v>10775</v>
      </c>
      <c r="U855" s="204">
        <v>234003</v>
      </c>
      <c r="V855" s="212"/>
    </row>
    <row r="856" spans="1:22" ht="25.5" customHeight="1" x14ac:dyDescent="0.15">
      <c r="A856" s="207" t="s">
        <v>3409</v>
      </c>
      <c r="B856" s="208" t="s">
        <v>3410</v>
      </c>
      <c r="C856" s="209" t="s">
        <v>3396</v>
      </c>
      <c r="D856" s="210" t="s">
        <v>48</v>
      </c>
      <c r="E856" s="211" t="s">
        <v>3411</v>
      </c>
      <c r="F856" s="230" t="s">
        <v>5180</v>
      </c>
      <c r="G856" s="194" t="s">
        <v>3412</v>
      </c>
      <c r="H856" s="195">
        <f t="shared" si="13"/>
        <v>3</v>
      </c>
      <c r="I856" s="196">
        <v>45094</v>
      </c>
      <c r="J856" s="197">
        <v>45121</v>
      </c>
      <c r="K856" s="197">
        <v>45220</v>
      </c>
      <c r="L856" s="198" t="s">
        <v>257</v>
      </c>
      <c r="M856" s="199" t="s">
        <v>564</v>
      </c>
      <c r="N856" s="200">
        <v>0</v>
      </c>
      <c r="O856" s="201">
        <v>0</v>
      </c>
      <c r="P856" s="201">
        <v>0</v>
      </c>
      <c r="Q856" s="202">
        <v>0</v>
      </c>
      <c r="R856" s="203">
        <v>106950</v>
      </c>
      <c r="S856" s="203">
        <v>0</v>
      </c>
      <c r="T856" s="203">
        <v>0</v>
      </c>
      <c r="U856" s="204">
        <v>106950</v>
      </c>
      <c r="V856" s="212"/>
    </row>
    <row r="857" spans="1:22" ht="25.5" customHeight="1" x14ac:dyDescent="0.15">
      <c r="A857" s="207" t="s">
        <v>3413</v>
      </c>
      <c r="B857" s="208" t="s">
        <v>3414</v>
      </c>
      <c r="C857" s="209" t="s">
        <v>3396</v>
      </c>
      <c r="D857" s="210" t="s">
        <v>48</v>
      </c>
      <c r="E857" s="211" t="s">
        <v>3415</v>
      </c>
      <c r="F857" s="230" t="s">
        <v>5181</v>
      </c>
      <c r="G857" s="194" t="s">
        <v>3412</v>
      </c>
      <c r="H857" s="195">
        <f t="shared" si="13"/>
        <v>3</v>
      </c>
      <c r="I857" s="196">
        <v>45122</v>
      </c>
      <c r="J857" s="197">
        <v>45234</v>
      </c>
      <c r="K857" s="197">
        <v>45276</v>
      </c>
      <c r="L857" s="198" t="s">
        <v>257</v>
      </c>
      <c r="M857" s="199" t="s">
        <v>564</v>
      </c>
      <c r="N857" s="200">
        <v>0</v>
      </c>
      <c r="O857" s="201">
        <v>0</v>
      </c>
      <c r="P857" s="201">
        <v>0</v>
      </c>
      <c r="Q857" s="202">
        <v>0</v>
      </c>
      <c r="R857" s="203">
        <v>106950</v>
      </c>
      <c r="S857" s="203">
        <v>503320</v>
      </c>
      <c r="T857" s="203">
        <v>0</v>
      </c>
      <c r="U857" s="204">
        <v>610270</v>
      </c>
      <c r="V857" s="212" t="s">
        <v>3416</v>
      </c>
    </row>
    <row r="858" spans="1:22" ht="25.5" customHeight="1" x14ac:dyDescent="0.15">
      <c r="A858" s="207" t="s">
        <v>3417</v>
      </c>
      <c r="B858" s="208" t="s">
        <v>3418</v>
      </c>
      <c r="C858" s="209" t="s">
        <v>3396</v>
      </c>
      <c r="D858" s="210" t="s">
        <v>48</v>
      </c>
      <c r="E858" s="211" t="s">
        <v>3419</v>
      </c>
      <c r="F858" s="230" t="s">
        <v>5182</v>
      </c>
      <c r="G858" s="194" t="s">
        <v>3412</v>
      </c>
      <c r="H858" s="195">
        <f t="shared" si="13"/>
        <v>3</v>
      </c>
      <c r="I858" s="196">
        <v>45184</v>
      </c>
      <c r="J858" s="197">
        <v>45247</v>
      </c>
      <c r="K858" s="197">
        <v>45268</v>
      </c>
      <c r="L858" s="198" t="s">
        <v>257</v>
      </c>
      <c r="M858" s="199" t="s">
        <v>564</v>
      </c>
      <c r="N858" s="200">
        <v>0</v>
      </c>
      <c r="O858" s="201">
        <v>0</v>
      </c>
      <c r="P858" s="201">
        <v>0</v>
      </c>
      <c r="Q858" s="202">
        <v>0</v>
      </c>
      <c r="R858" s="203">
        <v>106950</v>
      </c>
      <c r="S858" s="203">
        <v>295560</v>
      </c>
      <c r="T858" s="203">
        <v>0</v>
      </c>
      <c r="U858" s="204">
        <v>402510</v>
      </c>
      <c r="V858" s="212"/>
    </row>
    <row r="859" spans="1:22" ht="25.5" customHeight="1" x14ac:dyDescent="0.15">
      <c r="A859" s="207" t="s">
        <v>3420</v>
      </c>
      <c r="B859" s="208" t="s">
        <v>3421</v>
      </c>
      <c r="C859" s="209" t="s">
        <v>3422</v>
      </c>
      <c r="D859" s="210" t="s">
        <v>49</v>
      </c>
      <c r="E859" s="211" t="s">
        <v>3423</v>
      </c>
      <c r="F859" s="230" t="s">
        <v>5183</v>
      </c>
      <c r="G859" s="194" t="s">
        <v>3424</v>
      </c>
      <c r="H859" s="195">
        <f t="shared" si="13"/>
        <v>1</v>
      </c>
      <c r="I859" s="196">
        <v>45098</v>
      </c>
      <c r="J859" s="197"/>
      <c r="K859" s="197"/>
      <c r="L859" s="198" t="s">
        <v>836</v>
      </c>
      <c r="M859" s="199" t="s">
        <v>3425</v>
      </c>
      <c r="N859" s="200">
        <v>1</v>
      </c>
      <c r="O859" s="201">
        <v>0</v>
      </c>
      <c r="P859" s="201">
        <v>0</v>
      </c>
      <c r="Q859" s="202">
        <v>1</v>
      </c>
      <c r="R859" s="203">
        <v>46050</v>
      </c>
      <c r="S859" s="203">
        <v>222</v>
      </c>
      <c r="T859" s="203">
        <v>0</v>
      </c>
      <c r="U859" s="204">
        <v>46272</v>
      </c>
      <c r="V859" s="212"/>
    </row>
    <row r="860" spans="1:22" ht="25.5" customHeight="1" x14ac:dyDescent="0.15">
      <c r="A860" s="207" t="s">
        <v>3426</v>
      </c>
      <c r="B860" s="208" t="s">
        <v>3427</v>
      </c>
      <c r="C860" s="209" t="s">
        <v>3422</v>
      </c>
      <c r="D860" s="210" t="s">
        <v>49</v>
      </c>
      <c r="E860" s="211" t="s">
        <v>3428</v>
      </c>
      <c r="F860" s="230" t="s">
        <v>5184</v>
      </c>
      <c r="G860" s="194" t="s">
        <v>3429</v>
      </c>
      <c r="H860" s="195">
        <f t="shared" si="13"/>
        <v>1</v>
      </c>
      <c r="I860" s="196">
        <v>45272</v>
      </c>
      <c r="J860" s="197"/>
      <c r="K860" s="197"/>
      <c r="L860" s="198" t="s">
        <v>257</v>
      </c>
      <c r="M860" s="199" t="s">
        <v>486</v>
      </c>
      <c r="N860" s="200">
        <v>1</v>
      </c>
      <c r="O860" s="201">
        <v>0</v>
      </c>
      <c r="P860" s="201">
        <v>0</v>
      </c>
      <c r="Q860" s="202">
        <v>1</v>
      </c>
      <c r="R860" s="203">
        <v>47370</v>
      </c>
      <c r="S860" s="203">
        <v>4240</v>
      </c>
      <c r="T860" s="203">
        <v>550</v>
      </c>
      <c r="U860" s="204">
        <v>52160</v>
      </c>
      <c r="V860" s="212"/>
    </row>
    <row r="861" spans="1:22" ht="25.5" customHeight="1" x14ac:dyDescent="0.15">
      <c r="A861" s="207" t="s">
        <v>3430</v>
      </c>
      <c r="B861" s="208" t="s">
        <v>3431</v>
      </c>
      <c r="C861" s="209" t="s">
        <v>3422</v>
      </c>
      <c r="D861" s="210" t="s">
        <v>49</v>
      </c>
      <c r="E861" s="211" t="s">
        <v>3432</v>
      </c>
      <c r="F861" s="230" t="s">
        <v>5185</v>
      </c>
      <c r="G861" s="194" t="s">
        <v>3433</v>
      </c>
      <c r="H861" s="195">
        <f t="shared" si="13"/>
        <v>1</v>
      </c>
      <c r="I861" s="196">
        <v>45279</v>
      </c>
      <c r="J861" s="197"/>
      <c r="K861" s="197"/>
      <c r="L861" s="198" t="s">
        <v>462</v>
      </c>
      <c r="M861" s="199" t="s">
        <v>1231</v>
      </c>
      <c r="N861" s="200">
        <v>1</v>
      </c>
      <c r="O861" s="201">
        <v>0</v>
      </c>
      <c r="P861" s="201">
        <v>0</v>
      </c>
      <c r="Q861" s="202">
        <v>1</v>
      </c>
      <c r="R861" s="203">
        <v>47370</v>
      </c>
      <c r="S861" s="203">
        <v>0</v>
      </c>
      <c r="T861" s="203">
        <v>550</v>
      </c>
      <c r="U861" s="204">
        <v>47920</v>
      </c>
      <c r="V861" s="212"/>
    </row>
    <row r="862" spans="1:22" ht="25.5" customHeight="1" x14ac:dyDescent="0.15">
      <c r="A862" s="207" t="s">
        <v>3434</v>
      </c>
      <c r="B862" s="208" t="s">
        <v>3435</v>
      </c>
      <c r="C862" s="209" t="s">
        <v>3422</v>
      </c>
      <c r="D862" s="210" t="s">
        <v>49</v>
      </c>
      <c r="E862" s="211" t="s">
        <v>3436</v>
      </c>
      <c r="F862" s="230" t="s">
        <v>5186</v>
      </c>
      <c r="G862" s="194" t="s">
        <v>3437</v>
      </c>
      <c r="H862" s="195">
        <f t="shared" si="13"/>
        <v>2</v>
      </c>
      <c r="I862" s="196">
        <v>45078</v>
      </c>
      <c r="J862" s="197">
        <v>45079</v>
      </c>
      <c r="K862" s="197"/>
      <c r="L862" s="198" t="s">
        <v>610</v>
      </c>
      <c r="M862" s="199" t="s">
        <v>611</v>
      </c>
      <c r="N862" s="200">
        <v>2</v>
      </c>
      <c r="O862" s="201">
        <v>2</v>
      </c>
      <c r="P862" s="201">
        <v>0</v>
      </c>
      <c r="Q862" s="202">
        <v>4</v>
      </c>
      <c r="R862" s="203">
        <v>118180</v>
      </c>
      <c r="S862" s="203">
        <v>140048</v>
      </c>
      <c r="T862" s="203">
        <v>0</v>
      </c>
      <c r="U862" s="204">
        <v>258228</v>
      </c>
      <c r="V862" s="212"/>
    </row>
    <row r="863" spans="1:22" ht="25.5" customHeight="1" x14ac:dyDescent="0.15">
      <c r="A863" s="207" t="s">
        <v>3438</v>
      </c>
      <c r="B863" s="208" t="s">
        <v>3439</v>
      </c>
      <c r="C863" s="209" t="s">
        <v>3422</v>
      </c>
      <c r="D863" s="210" t="s">
        <v>49</v>
      </c>
      <c r="E863" s="211" t="s">
        <v>3440</v>
      </c>
      <c r="F863" s="230" t="s">
        <v>5187</v>
      </c>
      <c r="G863" s="194" t="s">
        <v>3441</v>
      </c>
      <c r="H863" s="195">
        <f t="shared" si="13"/>
        <v>1</v>
      </c>
      <c r="I863" s="196">
        <v>45110</v>
      </c>
      <c r="J863" s="197"/>
      <c r="K863" s="197"/>
      <c r="L863" s="198" t="s">
        <v>257</v>
      </c>
      <c r="M863" s="199" t="s">
        <v>684</v>
      </c>
      <c r="N863" s="200">
        <v>0</v>
      </c>
      <c r="O863" s="201">
        <v>0</v>
      </c>
      <c r="P863" s="201">
        <v>0</v>
      </c>
      <c r="Q863" s="202">
        <v>0</v>
      </c>
      <c r="R863" s="203">
        <v>35650</v>
      </c>
      <c r="S863" s="203">
        <v>91040</v>
      </c>
      <c r="T863" s="203">
        <v>12100</v>
      </c>
      <c r="U863" s="204">
        <v>138790</v>
      </c>
      <c r="V863" s="212"/>
    </row>
    <row r="864" spans="1:22" ht="25.5" customHeight="1" x14ac:dyDescent="0.15">
      <c r="A864" s="207" t="s">
        <v>3442</v>
      </c>
      <c r="B864" s="208" t="s">
        <v>3443</v>
      </c>
      <c r="C864" s="209" t="s">
        <v>3422</v>
      </c>
      <c r="D864" s="210" t="s">
        <v>49</v>
      </c>
      <c r="E864" s="211" t="s">
        <v>3444</v>
      </c>
      <c r="F864" s="230" t="s">
        <v>5188</v>
      </c>
      <c r="G864" s="194" t="s">
        <v>2607</v>
      </c>
      <c r="H864" s="195">
        <f t="shared" si="13"/>
        <v>2</v>
      </c>
      <c r="I864" s="196">
        <v>45229</v>
      </c>
      <c r="J864" s="197">
        <v>45230</v>
      </c>
      <c r="K864" s="197"/>
      <c r="L864" s="198" t="s">
        <v>462</v>
      </c>
      <c r="M864" s="199" t="s">
        <v>717</v>
      </c>
      <c r="N864" s="200">
        <v>5</v>
      </c>
      <c r="O864" s="201">
        <v>5</v>
      </c>
      <c r="P864" s="201">
        <v>0</v>
      </c>
      <c r="Q864" s="202">
        <v>10</v>
      </c>
      <c r="R864" s="203">
        <v>201700</v>
      </c>
      <c r="S864" s="203">
        <v>301770</v>
      </c>
      <c r="T864" s="203">
        <v>50000</v>
      </c>
      <c r="U864" s="204">
        <v>553470</v>
      </c>
      <c r="V864" s="212"/>
    </row>
    <row r="865" spans="1:22" ht="25.5" customHeight="1" x14ac:dyDescent="0.15">
      <c r="A865" s="207" t="s">
        <v>3445</v>
      </c>
      <c r="B865" s="208" t="s">
        <v>3446</v>
      </c>
      <c r="C865" s="209" t="s">
        <v>3422</v>
      </c>
      <c r="D865" s="210" t="s">
        <v>49</v>
      </c>
      <c r="E865" s="211" t="s">
        <v>3447</v>
      </c>
      <c r="F865" s="230" t="s">
        <v>5189</v>
      </c>
      <c r="G865" s="194" t="s">
        <v>545</v>
      </c>
      <c r="H865" s="195">
        <f t="shared" si="13"/>
        <v>3</v>
      </c>
      <c r="I865" s="196">
        <v>45078</v>
      </c>
      <c r="J865" s="197">
        <v>45232</v>
      </c>
      <c r="K865" s="197">
        <v>45233</v>
      </c>
      <c r="L865" s="198" t="s">
        <v>257</v>
      </c>
      <c r="M865" s="199" t="s">
        <v>521</v>
      </c>
      <c r="N865" s="200">
        <v>5</v>
      </c>
      <c r="O865" s="201">
        <v>5</v>
      </c>
      <c r="P865" s="201">
        <v>5</v>
      </c>
      <c r="Q865" s="202">
        <v>15</v>
      </c>
      <c r="R865" s="203">
        <v>400350</v>
      </c>
      <c r="S865" s="203">
        <v>500000</v>
      </c>
      <c r="T865" s="203">
        <v>0</v>
      </c>
      <c r="U865" s="204">
        <v>900350</v>
      </c>
      <c r="V865" s="212"/>
    </row>
    <row r="866" spans="1:22" ht="25.5" customHeight="1" x14ac:dyDescent="0.15">
      <c r="A866" s="207" t="s">
        <v>3448</v>
      </c>
      <c r="B866" s="208" t="s">
        <v>3449</v>
      </c>
      <c r="C866" s="209" t="s">
        <v>3422</v>
      </c>
      <c r="D866" s="210" t="s">
        <v>49</v>
      </c>
      <c r="E866" s="211" t="s">
        <v>3450</v>
      </c>
      <c r="F866" s="230" t="s">
        <v>5190</v>
      </c>
      <c r="G866" s="194" t="s">
        <v>1585</v>
      </c>
      <c r="H866" s="195">
        <f t="shared" si="13"/>
        <v>1</v>
      </c>
      <c r="I866" s="196">
        <v>45265</v>
      </c>
      <c r="J866" s="197"/>
      <c r="K866" s="197"/>
      <c r="L866" s="198" t="s">
        <v>257</v>
      </c>
      <c r="M866" s="199" t="s">
        <v>437</v>
      </c>
      <c r="N866" s="200">
        <v>4</v>
      </c>
      <c r="O866" s="201">
        <v>0</v>
      </c>
      <c r="P866" s="201">
        <v>0</v>
      </c>
      <c r="Q866" s="202">
        <v>4</v>
      </c>
      <c r="R866" s="203">
        <v>113890</v>
      </c>
      <c r="S866" s="203">
        <v>606856</v>
      </c>
      <c r="T866" s="203">
        <v>33775</v>
      </c>
      <c r="U866" s="204">
        <v>754521</v>
      </c>
      <c r="V866" s="212" t="s">
        <v>3451</v>
      </c>
    </row>
    <row r="867" spans="1:22" ht="25.5" customHeight="1" x14ac:dyDescent="0.15">
      <c r="A867" s="207" t="s">
        <v>3452</v>
      </c>
      <c r="B867" s="208" t="s">
        <v>3453</v>
      </c>
      <c r="C867" s="209" t="s">
        <v>3422</v>
      </c>
      <c r="D867" s="210" t="s">
        <v>49</v>
      </c>
      <c r="E867" s="211" t="s">
        <v>3454</v>
      </c>
      <c r="F867" s="230" t="s">
        <v>5191</v>
      </c>
      <c r="G867" s="194" t="s">
        <v>1585</v>
      </c>
      <c r="H867" s="195">
        <f t="shared" si="13"/>
        <v>1</v>
      </c>
      <c r="I867" s="196">
        <v>45266</v>
      </c>
      <c r="J867" s="197"/>
      <c r="K867" s="197"/>
      <c r="L867" s="198" t="s">
        <v>257</v>
      </c>
      <c r="M867" s="199" t="s">
        <v>437</v>
      </c>
      <c r="N867" s="200">
        <v>4</v>
      </c>
      <c r="O867" s="201">
        <v>0</v>
      </c>
      <c r="P867" s="201">
        <v>0</v>
      </c>
      <c r="Q867" s="202">
        <v>4</v>
      </c>
      <c r="R867" s="203">
        <v>113890</v>
      </c>
      <c r="S867" s="203">
        <v>0</v>
      </c>
      <c r="T867" s="203">
        <v>10775</v>
      </c>
      <c r="U867" s="204">
        <v>124665</v>
      </c>
      <c r="V867" s="212"/>
    </row>
    <row r="868" spans="1:22" ht="25.5" customHeight="1" x14ac:dyDescent="0.15">
      <c r="A868" s="207" t="s">
        <v>3455</v>
      </c>
      <c r="B868" s="208" t="s">
        <v>3456</v>
      </c>
      <c r="C868" s="209" t="s">
        <v>3422</v>
      </c>
      <c r="D868" s="210" t="s">
        <v>49</v>
      </c>
      <c r="E868" s="211" t="s">
        <v>3432</v>
      </c>
      <c r="F868" s="230" t="s">
        <v>5192</v>
      </c>
      <c r="G868" s="194" t="s">
        <v>1585</v>
      </c>
      <c r="H868" s="195">
        <f t="shared" si="13"/>
        <v>1</v>
      </c>
      <c r="I868" s="196">
        <v>45267</v>
      </c>
      <c r="J868" s="197"/>
      <c r="K868" s="197"/>
      <c r="L868" s="198" t="s">
        <v>257</v>
      </c>
      <c r="M868" s="199" t="s">
        <v>431</v>
      </c>
      <c r="N868" s="200">
        <v>4</v>
      </c>
      <c r="O868" s="201">
        <v>0</v>
      </c>
      <c r="P868" s="201">
        <v>0</v>
      </c>
      <c r="Q868" s="202">
        <v>4</v>
      </c>
      <c r="R868" s="203">
        <v>113890</v>
      </c>
      <c r="S868" s="203">
        <v>0</v>
      </c>
      <c r="T868" s="203">
        <v>33775</v>
      </c>
      <c r="U868" s="204">
        <v>147665</v>
      </c>
      <c r="V868" s="212"/>
    </row>
    <row r="869" spans="1:22" ht="25.5" customHeight="1" x14ac:dyDescent="0.15">
      <c r="A869" s="207" t="s">
        <v>3457</v>
      </c>
      <c r="B869" s="208" t="s">
        <v>3458</v>
      </c>
      <c r="C869" s="209" t="s">
        <v>3459</v>
      </c>
      <c r="D869" s="210" t="s">
        <v>50</v>
      </c>
      <c r="E869" s="211" t="s">
        <v>3460</v>
      </c>
      <c r="F869" s="230" t="s">
        <v>5193</v>
      </c>
      <c r="G869" s="194" t="s">
        <v>3461</v>
      </c>
      <c r="H869" s="195">
        <f t="shared" si="13"/>
        <v>1</v>
      </c>
      <c r="I869" s="196">
        <v>45097</v>
      </c>
      <c r="J869" s="197"/>
      <c r="K869" s="197"/>
      <c r="L869" s="198" t="s">
        <v>257</v>
      </c>
      <c r="M869" s="199" t="s">
        <v>437</v>
      </c>
      <c r="N869" s="200">
        <v>1</v>
      </c>
      <c r="O869" s="201">
        <v>0</v>
      </c>
      <c r="P869" s="201">
        <v>0</v>
      </c>
      <c r="Q869" s="202">
        <v>1</v>
      </c>
      <c r="R869" s="203">
        <v>46050</v>
      </c>
      <c r="S869" s="203">
        <v>37</v>
      </c>
      <c r="T869" s="203">
        <v>15000</v>
      </c>
      <c r="U869" s="204">
        <v>61087</v>
      </c>
      <c r="V869" s="212"/>
    </row>
    <row r="870" spans="1:22" ht="25.5" customHeight="1" x14ac:dyDescent="0.15">
      <c r="A870" s="207" t="s">
        <v>3462</v>
      </c>
      <c r="B870" s="208" t="s">
        <v>3463</v>
      </c>
      <c r="C870" s="209" t="s">
        <v>3459</v>
      </c>
      <c r="D870" s="210" t="s">
        <v>50</v>
      </c>
      <c r="E870" s="211" t="s">
        <v>3464</v>
      </c>
      <c r="F870" s="230" t="s">
        <v>5194</v>
      </c>
      <c r="G870" s="194" t="s">
        <v>3465</v>
      </c>
      <c r="H870" s="195">
        <f t="shared" si="13"/>
        <v>3</v>
      </c>
      <c r="I870" s="196">
        <v>45259</v>
      </c>
      <c r="J870" s="197">
        <v>45260</v>
      </c>
      <c r="K870" s="197">
        <v>45261</v>
      </c>
      <c r="L870" s="198" t="s">
        <v>462</v>
      </c>
      <c r="M870" s="199" t="s">
        <v>463</v>
      </c>
      <c r="N870" s="200">
        <v>1</v>
      </c>
      <c r="O870" s="201">
        <v>1</v>
      </c>
      <c r="P870" s="201">
        <v>1</v>
      </c>
      <c r="Q870" s="202">
        <v>3</v>
      </c>
      <c r="R870" s="203">
        <v>126510</v>
      </c>
      <c r="S870" s="203">
        <v>2220</v>
      </c>
      <c r="T870" s="203">
        <v>48000</v>
      </c>
      <c r="U870" s="204">
        <v>176730</v>
      </c>
      <c r="V870" s="212" t="s">
        <v>573</v>
      </c>
    </row>
    <row r="871" spans="1:22" ht="25.5" customHeight="1" x14ac:dyDescent="0.15">
      <c r="A871" s="207" t="s">
        <v>3466</v>
      </c>
      <c r="B871" s="208" t="s">
        <v>3467</v>
      </c>
      <c r="C871" s="209" t="s">
        <v>3459</v>
      </c>
      <c r="D871" s="210" t="s">
        <v>50</v>
      </c>
      <c r="E871" s="211" t="s">
        <v>3468</v>
      </c>
      <c r="F871" s="230" t="s">
        <v>5195</v>
      </c>
      <c r="G871" s="194" t="s">
        <v>3469</v>
      </c>
      <c r="H871" s="195">
        <f t="shared" si="13"/>
        <v>3</v>
      </c>
      <c r="I871" s="196">
        <v>45085</v>
      </c>
      <c r="J871" s="197">
        <v>45085</v>
      </c>
      <c r="K871" s="197">
        <v>45086</v>
      </c>
      <c r="L871" s="198" t="s">
        <v>257</v>
      </c>
      <c r="M871" s="199" t="s">
        <v>564</v>
      </c>
      <c r="N871" s="200">
        <v>2</v>
      </c>
      <c r="O871" s="201">
        <v>2</v>
      </c>
      <c r="P871" s="201">
        <v>2</v>
      </c>
      <c r="Q871" s="202">
        <v>6</v>
      </c>
      <c r="R871" s="203">
        <v>146070</v>
      </c>
      <c r="S871" s="203">
        <v>145296</v>
      </c>
      <c r="T871" s="203">
        <v>0</v>
      </c>
      <c r="U871" s="204">
        <v>291366</v>
      </c>
      <c r="V871" s="212"/>
    </row>
    <row r="872" spans="1:22" ht="25.5" customHeight="1" x14ac:dyDescent="0.15">
      <c r="A872" s="207" t="s">
        <v>3470</v>
      </c>
      <c r="B872" s="208" t="s">
        <v>3471</v>
      </c>
      <c r="C872" s="209" t="s">
        <v>3459</v>
      </c>
      <c r="D872" s="210" t="s">
        <v>50</v>
      </c>
      <c r="E872" s="211" t="s">
        <v>3472</v>
      </c>
      <c r="F872" s="230" t="s">
        <v>5196</v>
      </c>
      <c r="G872" s="194" t="s">
        <v>3473</v>
      </c>
      <c r="H872" s="195">
        <f t="shared" si="13"/>
        <v>1</v>
      </c>
      <c r="I872" s="196">
        <v>45111</v>
      </c>
      <c r="J872" s="197"/>
      <c r="K872" s="197"/>
      <c r="L872" s="198" t="s">
        <v>257</v>
      </c>
      <c r="M872" s="199" t="s">
        <v>564</v>
      </c>
      <c r="N872" s="200">
        <v>1</v>
      </c>
      <c r="O872" s="201">
        <v>0</v>
      </c>
      <c r="P872" s="201">
        <v>0</v>
      </c>
      <c r="Q872" s="202">
        <v>1</v>
      </c>
      <c r="R872" s="203">
        <v>48690</v>
      </c>
      <c r="S872" s="203">
        <v>69495</v>
      </c>
      <c r="T872" s="203">
        <v>0</v>
      </c>
      <c r="U872" s="204">
        <v>118185</v>
      </c>
      <c r="V872" s="212"/>
    </row>
    <row r="873" spans="1:22" ht="25.5" customHeight="1" x14ac:dyDescent="0.15">
      <c r="A873" s="207" t="s">
        <v>3474</v>
      </c>
      <c r="B873" s="208" t="s">
        <v>3475</v>
      </c>
      <c r="C873" s="209" t="s">
        <v>3459</v>
      </c>
      <c r="D873" s="210" t="s">
        <v>50</v>
      </c>
      <c r="E873" s="211" t="s">
        <v>3476</v>
      </c>
      <c r="F873" s="230" t="s">
        <v>5197</v>
      </c>
      <c r="G873" s="194" t="s">
        <v>545</v>
      </c>
      <c r="H873" s="195">
        <f t="shared" si="13"/>
        <v>3</v>
      </c>
      <c r="I873" s="196">
        <v>45103</v>
      </c>
      <c r="J873" s="197">
        <v>45104</v>
      </c>
      <c r="K873" s="197">
        <v>45259</v>
      </c>
      <c r="L873" s="198" t="s">
        <v>257</v>
      </c>
      <c r="M873" s="199" t="s">
        <v>521</v>
      </c>
      <c r="N873" s="200">
        <v>5</v>
      </c>
      <c r="O873" s="201">
        <v>5</v>
      </c>
      <c r="P873" s="201">
        <v>5</v>
      </c>
      <c r="Q873" s="202">
        <v>15</v>
      </c>
      <c r="R873" s="203">
        <v>400350</v>
      </c>
      <c r="S873" s="203">
        <v>500000</v>
      </c>
      <c r="T873" s="203">
        <v>0</v>
      </c>
      <c r="U873" s="204">
        <v>900350</v>
      </c>
      <c r="V873" s="212"/>
    </row>
    <row r="874" spans="1:22" ht="25.5" customHeight="1" x14ac:dyDescent="0.15">
      <c r="A874" s="207" t="s">
        <v>3477</v>
      </c>
      <c r="B874" s="208" t="s">
        <v>3478</v>
      </c>
      <c r="C874" s="209" t="s">
        <v>3459</v>
      </c>
      <c r="D874" s="210" t="s">
        <v>50</v>
      </c>
      <c r="E874" s="211" t="s">
        <v>3479</v>
      </c>
      <c r="F874" s="230" t="s">
        <v>5198</v>
      </c>
      <c r="G874" s="194" t="s">
        <v>3480</v>
      </c>
      <c r="H874" s="195">
        <f t="shared" si="13"/>
        <v>1</v>
      </c>
      <c r="I874" s="196">
        <v>45240</v>
      </c>
      <c r="J874" s="197"/>
      <c r="K874" s="197"/>
      <c r="L874" s="198" t="s">
        <v>257</v>
      </c>
      <c r="M874" s="199" t="s">
        <v>684</v>
      </c>
      <c r="N874" s="200">
        <v>2</v>
      </c>
      <c r="O874" s="201">
        <v>0</v>
      </c>
      <c r="P874" s="201">
        <v>0</v>
      </c>
      <c r="Q874" s="202">
        <v>2</v>
      </c>
      <c r="R874" s="203">
        <v>61730</v>
      </c>
      <c r="S874" s="203">
        <v>257100</v>
      </c>
      <c r="T874" s="203">
        <v>0</v>
      </c>
      <c r="U874" s="204">
        <v>318830</v>
      </c>
      <c r="V874" s="212" t="s">
        <v>692</v>
      </c>
    </row>
    <row r="875" spans="1:22" ht="25.5" customHeight="1" x14ac:dyDescent="0.15">
      <c r="A875" s="207" t="s">
        <v>3481</v>
      </c>
      <c r="B875" s="208" t="s">
        <v>3482</v>
      </c>
      <c r="C875" s="209" t="s">
        <v>3459</v>
      </c>
      <c r="D875" s="210" t="s">
        <v>50</v>
      </c>
      <c r="E875" s="211" t="s">
        <v>3483</v>
      </c>
      <c r="F875" s="230" t="s">
        <v>5199</v>
      </c>
      <c r="G875" s="194" t="s">
        <v>3484</v>
      </c>
      <c r="H875" s="195">
        <f t="shared" si="13"/>
        <v>3</v>
      </c>
      <c r="I875" s="196">
        <v>45250</v>
      </c>
      <c r="J875" s="197">
        <v>45251</v>
      </c>
      <c r="K875" s="197">
        <v>45252</v>
      </c>
      <c r="L875" s="198" t="s">
        <v>257</v>
      </c>
      <c r="M875" s="199" t="s">
        <v>486</v>
      </c>
      <c r="N875" s="200">
        <v>1</v>
      </c>
      <c r="O875" s="201">
        <v>1</v>
      </c>
      <c r="P875" s="201">
        <v>1</v>
      </c>
      <c r="Q875" s="202">
        <v>3</v>
      </c>
      <c r="R875" s="203">
        <v>133030</v>
      </c>
      <c r="S875" s="203">
        <v>10027</v>
      </c>
      <c r="T875" s="203">
        <v>30000</v>
      </c>
      <c r="U875" s="204">
        <v>173057</v>
      </c>
      <c r="V875" s="212"/>
    </row>
    <row r="876" spans="1:22" ht="25.5" customHeight="1" x14ac:dyDescent="0.15">
      <c r="A876" s="207" t="s">
        <v>3485</v>
      </c>
      <c r="B876" s="208" t="s">
        <v>3486</v>
      </c>
      <c r="C876" s="209" t="s">
        <v>3487</v>
      </c>
      <c r="D876" s="210" t="s">
        <v>51</v>
      </c>
      <c r="E876" s="211" t="s">
        <v>3488</v>
      </c>
      <c r="F876" s="230" t="s">
        <v>5200</v>
      </c>
      <c r="G876" s="194" t="s">
        <v>479</v>
      </c>
      <c r="H876" s="195">
        <f t="shared" si="13"/>
        <v>2</v>
      </c>
      <c r="I876" s="196">
        <v>45307</v>
      </c>
      <c r="J876" s="197">
        <v>45308</v>
      </c>
      <c r="K876" s="197"/>
      <c r="L876" s="198" t="s">
        <v>474</v>
      </c>
      <c r="M876" s="199" t="s">
        <v>480</v>
      </c>
      <c r="N876" s="200">
        <v>5</v>
      </c>
      <c r="O876" s="201">
        <v>5</v>
      </c>
      <c r="P876" s="201">
        <v>0</v>
      </c>
      <c r="Q876" s="202">
        <v>10</v>
      </c>
      <c r="R876" s="203">
        <v>266900</v>
      </c>
      <c r="S876" s="203">
        <v>423000</v>
      </c>
      <c r="T876" s="203">
        <v>50000</v>
      </c>
      <c r="U876" s="204">
        <v>739900</v>
      </c>
      <c r="V876" s="212"/>
    </row>
    <row r="877" spans="1:22" ht="25.5" customHeight="1" x14ac:dyDescent="0.15">
      <c r="A877" s="207" t="s">
        <v>3489</v>
      </c>
      <c r="B877" s="208" t="s">
        <v>3490</v>
      </c>
      <c r="C877" s="209" t="s">
        <v>3487</v>
      </c>
      <c r="D877" s="210" t="s">
        <v>51</v>
      </c>
      <c r="E877" s="211" t="s">
        <v>3491</v>
      </c>
      <c r="F877" s="230" t="s">
        <v>5201</v>
      </c>
      <c r="G877" s="194" t="s">
        <v>731</v>
      </c>
      <c r="H877" s="195">
        <f t="shared" si="13"/>
        <v>3</v>
      </c>
      <c r="I877" s="196">
        <v>45078</v>
      </c>
      <c r="J877" s="197">
        <v>45079</v>
      </c>
      <c r="K877" s="197">
        <v>45082</v>
      </c>
      <c r="L877" s="198" t="s">
        <v>610</v>
      </c>
      <c r="M877" s="199" t="s">
        <v>732</v>
      </c>
      <c r="N877" s="200">
        <v>5</v>
      </c>
      <c r="O877" s="201">
        <v>5</v>
      </c>
      <c r="P877" s="201">
        <v>5</v>
      </c>
      <c r="Q877" s="202">
        <v>15</v>
      </c>
      <c r="R877" s="203">
        <v>400350</v>
      </c>
      <c r="S877" s="203">
        <v>498754</v>
      </c>
      <c r="T877" s="203">
        <v>0</v>
      </c>
      <c r="U877" s="204">
        <v>899104</v>
      </c>
      <c r="V877" s="212"/>
    </row>
    <row r="878" spans="1:22" ht="25.5" customHeight="1" x14ac:dyDescent="0.15">
      <c r="A878" s="207" t="s">
        <v>3492</v>
      </c>
      <c r="B878" s="208" t="s">
        <v>3493</v>
      </c>
      <c r="C878" s="209" t="s">
        <v>3487</v>
      </c>
      <c r="D878" s="210" t="s">
        <v>51</v>
      </c>
      <c r="E878" s="211" t="s">
        <v>3494</v>
      </c>
      <c r="F878" s="230" t="s">
        <v>5202</v>
      </c>
      <c r="G878" s="194" t="s">
        <v>3099</v>
      </c>
      <c r="H878" s="195">
        <f t="shared" si="13"/>
        <v>3</v>
      </c>
      <c r="I878" s="196">
        <v>45202</v>
      </c>
      <c r="J878" s="197">
        <v>45203</v>
      </c>
      <c r="K878" s="197">
        <v>45204</v>
      </c>
      <c r="L878" s="198" t="s">
        <v>474</v>
      </c>
      <c r="M878" s="199" t="s">
        <v>537</v>
      </c>
      <c r="N878" s="200">
        <v>5</v>
      </c>
      <c r="O878" s="201">
        <v>5</v>
      </c>
      <c r="P878" s="201">
        <v>5</v>
      </c>
      <c r="Q878" s="202">
        <v>15</v>
      </c>
      <c r="R878" s="203">
        <v>262950</v>
      </c>
      <c r="S878" s="203">
        <v>376680</v>
      </c>
      <c r="T878" s="203">
        <v>0</v>
      </c>
      <c r="U878" s="204">
        <v>639630</v>
      </c>
      <c r="V878" s="212"/>
    </row>
    <row r="879" spans="1:22" ht="25.5" customHeight="1" x14ac:dyDescent="0.15">
      <c r="A879" s="207" t="s">
        <v>3495</v>
      </c>
      <c r="B879" s="208" t="s">
        <v>3496</v>
      </c>
      <c r="C879" s="209" t="s">
        <v>3487</v>
      </c>
      <c r="D879" s="210" t="s">
        <v>51</v>
      </c>
      <c r="E879" s="211" t="s">
        <v>3497</v>
      </c>
      <c r="F879" s="230" t="s">
        <v>5203</v>
      </c>
      <c r="G879" s="194" t="s">
        <v>3498</v>
      </c>
      <c r="H879" s="195">
        <f t="shared" si="13"/>
        <v>3</v>
      </c>
      <c r="I879" s="196">
        <v>45184</v>
      </c>
      <c r="J879" s="197">
        <v>45303</v>
      </c>
      <c r="K879" s="197">
        <v>45310</v>
      </c>
      <c r="L879" s="198" t="s">
        <v>257</v>
      </c>
      <c r="M879" s="199" t="s">
        <v>922</v>
      </c>
      <c r="N879" s="200">
        <v>1</v>
      </c>
      <c r="O879" s="201">
        <v>1</v>
      </c>
      <c r="P879" s="201">
        <v>1</v>
      </c>
      <c r="Q879" s="202">
        <v>3</v>
      </c>
      <c r="R879" s="203">
        <v>146070</v>
      </c>
      <c r="S879" s="203">
        <v>3774</v>
      </c>
      <c r="T879" s="203">
        <v>0</v>
      </c>
      <c r="U879" s="204">
        <v>149844</v>
      </c>
      <c r="V879" s="212"/>
    </row>
    <row r="880" spans="1:22" ht="25.5" customHeight="1" x14ac:dyDescent="0.15">
      <c r="A880" s="207" t="s">
        <v>3499</v>
      </c>
      <c r="B880" s="208" t="s">
        <v>3500</v>
      </c>
      <c r="C880" s="209" t="s">
        <v>3487</v>
      </c>
      <c r="D880" s="210" t="s">
        <v>51</v>
      </c>
      <c r="E880" s="211" t="s">
        <v>3501</v>
      </c>
      <c r="F880" s="230" t="s">
        <v>5204</v>
      </c>
      <c r="G880" s="194" t="s">
        <v>3502</v>
      </c>
      <c r="H880" s="195">
        <f t="shared" si="13"/>
        <v>1</v>
      </c>
      <c r="I880" s="196">
        <v>45252</v>
      </c>
      <c r="J880" s="197"/>
      <c r="K880" s="197"/>
      <c r="L880" s="198" t="s">
        <v>462</v>
      </c>
      <c r="M880" s="199" t="s">
        <v>717</v>
      </c>
      <c r="N880" s="200">
        <v>5</v>
      </c>
      <c r="O880" s="201">
        <v>0</v>
      </c>
      <c r="P880" s="201">
        <v>0</v>
      </c>
      <c r="Q880" s="202">
        <v>5</v>
      </c>
      <c r="R880" s="203">
        <v>133450</v>
      </c>
      <c r="S880" s="203">
        <v>63220</v>
      </c>
      <c r="T880" s="203">
        <v>50000</v>
      </c>
      <c r="U880" s="204">
        <v>246670</v>
      </c>
      <c r="V880" s="212"/>
    </row>
    <row r="881" spans="1:22" ht="25.5" customHeight="1" x14ac:dyDescent="0.15">
      <c r="A881" s="207" t="s">
        <v>3503</v>
      </c>
      <c r="B881" s="208" t="s">
        <v>3504</v>
      </c>
      <c r="C881" s="209" t="s">
        <v>3487</v>
      </c>
      <c r="D881" s="210" t="s">
        <v>51</v>
      </c>
      <c r="E881" s="211" t="s">
        <v>3505</v>
      </c>
      <c r="F881" s="230" t="s">
        <v>5205</v>
      </c>
      <c r="G881" s="194" t="s">
        <v>917</v>
      </c>
      <c r="H881" s="195">
        <f t="shared" si="13"/>
        <v>3</v>
      </c>
      <c r="I881" s="196">
        <v>45173</v>
      </c>
      <c r="J881" s="197">
        <v>45174</v>
      </c>
      <c r="K881" s="197">
        <v>45175</v>
      </c>
      <c r="L881" s="198" t="s">
        <v>474</v>
      </c>
      <c r="M881" s="199" t="s">
        <v>537</v>
      </c>
      <c r="N881" s="200">
        <v>3</v>
      </c>
      <c r="O881" s="201">
        <v>3</v>
      </c>
      <c r="P881" s="201">
        <v>3</v>
      </c>
      <c r="Q881" s="202">
        <v>9</v>
      </c>
      <c r="R881" s="203">
        <v>247350</v>
      </c>
      <c r="S881" s="203">
        <v>102256</v>
      </c>
      <c r="T881" s="203">
        <v>0</v>
      </c>
      <c r="U881" s="204">
        <v>349606</v>
      </c>
      <c r="V881" s="212"/>
    </row>
    <row r="882" spans="1:22" ht="25.5" customHeight="1" x14ac:dyDescent="0.15">
      <c r="A882" s="207" t="s">
        <v>3506</v>
      </c>
      <c r="B882" s="208" t="s">
        <v>3507</v>
      </c>
      <c r="C882" s="209" t="s">
        <v>3487</v>
      </c>
      <c r="D882" s="210" t="s">
        <v>51</v>
      </c>
      <c r="E882" s="211" t="s">
        <v>3508</v>
      </c>
      <c r="F882" s="230" t="s">
        <v>5206</v>
      </c>
      <c r="G882" s="194" t="s">
        <v>2094</v>
      </c>
      <c r="H882" s="195">
        <f t="shared" si="13"/>
        <v>3</v>
      </c>
      <c r="I882" s="196">
        <v>45223</v>
      </c>
      <c r="J882" s="197">
        <v>45229</v>
      </c>
      <c r="K882" s="197">
        <v>45230</v>
      </c>
      <c r="L882" s="198" t="s">
        <v>610</v>
      </c>
      <c r="M882" s="199" t="s">
        <v>611</v>
      </c>
      <c r="N882" s="200">
        <v>2</v>
      </c>
      <c r="O882" s="201">
        <v>2</v>
      </c>
      <c r="P882" s="201">
        <v>2</v>
      </c>
      <c r="Q882" s="202">
        <v>6</v>
      </c>
      <c r="R882" s="203">
        <v>169350</v>
      </c>
      <c r="S882" s="203">
        <v>400444</v>
      </c>
      <c r="T882" s="203">
        <v>3300</v>
      </c>
      <c r="U882" s="204">
        <v>573094</v>
      </c>
      <c r="V882" s="212"/>
    </row>
    <row r="883" spans="1:22" ht="25.5" customHeight="1" x14ac:dyDescent="0.15">
      <c r="A883" s="207" t="s">
        <v>3509</v>
      </c>
      <c r="B883" s="208" t="s">
        <v>3510</v>
      </c>
      <c r="C883" s="209" t="s">
        <v>3511</v>
      </c>
      <c r="D883" s="210" t="s">
        <v>52</v>
      </c>
      <c r="E883" s="211" t="s">
        <v>3512</v>
      </c>
      <c r="F883" s="230" t="s">
        <v>5207</v>
      </c>
      <c r="G883" s="194" t="s">
        <v>917</v>
      </c>
      <c r="H883" s="195">
        <f t="shared" si="13"/>
        <v>3</v>
      </c>
      <c r="I883" s="196">
        <v>45245</v>
      </c>
      <c r="J883" s="197">
        <v>45246</v>
      </c>
      <c r="K883" s="197">
        <v>45247</v>
      </c>
      <c r="L883" s="198" t="s">
        <v>474</v>
      </c>
      <c r="M883" s="199" t="s">
        <v>537</v>
      </c>
      <c r="N883" s="200">
        <v>3</v>
      </c>
      <c r="O883" s="201">
        <v>3</v>
      </c>
      <c r="P883" s="201">
        <v>3</v>
      </c>
      <c r="Q883" s="202">
        <v>9</v>
      </c>
      <c r="R883" s="203">
        <v>247350</v>
      </c>
      <c r="S883" s="203">
        <v>77608</v>
      </c>
      <c r="T883" s="203">
        <v>0</v>
      </c>
      <c r="U883" s="204">
        <v>324958</v>
      </c>
      <c r="V883" s="212" t="s">
        <v>573</v>
      </c>
    </row>
    <row r="884" spans="1:22" ht="25.5" customHeight="1" x14ac:dyDescent="0.15">
      <c r="A884" s="207" t="s">
        <v>3513</v>
      </c>
      <c r="B884" s="208" t="s">
        <v>3514</v>
      </c>
      <c r="C884" s="209" t="s">
        <v>3515</v>
      </c>
      <c r="D884" s="210" t="s">
        <v>53</v>
      </c>
      <c r="E884" s="211" t="s">
        <v>3516</v>
      </c>
      <c r="F884" s="230" t="s">
        <v>5208</v>
      </c>
      <c r="G884" s="194" t="s">
        <v>3517</v>
      </c>
      <c r="H884" s="195">
        <f t="shared" si="13"/>
        <v>1</v>
      </c>
      <c r="I884" s="196">
        <v>45231</v>
      </c>
      <c r="J884" s="197"/>
      <c r="K884" s="197"/>
      <c r="L884" s="198" t="s">
        <v>257</v>
      </c>
      <c r="M884" s="199" t="s">
        <v>431</v>
      </c>
      <c r="N884" s="200">
        <v>4</v>
      </c>
      <c r="O884" s="201">
        <v>0</v>
      </c>
      <c r="P884" s="201">
        <v>0</v>
      </c>
      <c r="Q884" s="202">
        <v>4</v>
      </c>
      <c r="R884" s="203">
        <v>113890</v>
      </c>
      <c r="S884" s="203">
        <v>479560</v>
      </c>
      <c r="T884" s="203">
        <v>50000</v>
      </c>
      <c r="U884" s="204">
        <v>643450</v>
      </c>
      <c r="V884" s="205" t="s">
        <v>605</v>
      </c>
    </row>
    <row r="885" spans="1:22" ht="25.5" customHeight="1" x14ac:dyDescent="0.15">
      <c r="A885" s="207" t="s">
        <v>3518</v>
      </c>
      <c r="B885" s="208" t="s">
        <v>3519</v>
      </c>
      <c r="C885" s="209" t="s">
        <v>3515</v>
      </c>
      <c r="D885" s="210" t="s">
        <v>53</v>
      </c>
      <c r="E885" s="211" t="s">
        <v>3520</v>
      </c>
      <c r="F885" s="230" t="s">
        <v>5209</v>
      </c>
      <c r="G885" s="194" t="s">
        <v>3521</v>
      </c>
      <c r="H885" s="195">
        <f t="shared" si="13"/>
        <v>1</v>
      </c>
      <c r="I885" s="196">
        <v>45279</v>
      </c>
      <c r="J885" s="197"/>
      <c r="K885" s="197"/>
      <c r="L885" s="198" t="s">
        <v>257</v>
      </c>
      <c r="M885" s="199" t="s">
        <v>437</v>
      </c>
      <c r="N885" s="200">
        <v>4</v>
      </c>
      <c r="O885" s="201">
        <v>0</v>
      </c>
      <c r="P885" s="201">
        <v>0</v>
      </c>
      <c r="Q885" s="202">
        <v>4</v>
      </c>
      <c r="R885" s="203">
        <v>61730</v>
      </c>
      <c r="S885" s="203">
        <v>5089</v>
      </c>
      <c r="T885" s="203">
        <v>2200</v>
      </c>
      <c r="U885" s="204">
        <v>69019</v>
      </c>
      <c r="V885" s="212"/>
    </row>
    <row r="886" spans="1:22" ht="25.5" customHeight="1" x14ac:dyDescent="0.15">
      <c r="A886" s="207" t="s">
        <v>3522</v>
      </c>
      <c r="B886" s="208" t="s">
        <v>3523</v>
      </c>
      <c r="C886" s="209" t="s">
        <v>3515</v>
      </c>
      <c r="D886" s="210" t="s">
        <v>53</v>
      </c>
      <c r="E886" s="211" t="s">
        <v>3524</v>
      </c>
      <c r="F886" s="230" t="s">
        <v>5210</v>
      </c>
      <c r="G886" s="194" t="s">
        <v>3525</v>
      </c>
      <c r="H886" s="195">
        <f t="shared" si="13"/>
        <v>3</v>
      </c>
      <c r="I886" s="196">
        <v>45273</v>
      </c>
      <c r="J886" s="197">
        <v>45274</v>
      </c>
      <c r="K886" s="197">
        <v>45275</v>
      </c>
      <c r="L886" s="198" t="s">
        <v>1528</v>
      </c>
      <c r="M886" s="199" t="s">
        <v>3526</v>
      </c>
      <c r="N886" s="200">
        <v>0</v>
      </c>
      <c r="O886" s="201">
        <v>0</v>
      </c>
      <c r="P886" s="201">
        <v>0</v>
      </c>
      <c r="Q886" s="202">
        <v>0</v>
      </c>
      <c r="R886" s="203">
        <v>106950</v>
      </c>
      <c r="S886" s="203">
        <v>146920</v>
      </c>
      <c r="T886" s="203">
        <v>0</v>
      </c>
      <c r="U886" s="204">
        <v>253870</v>
      </c>
      <c r="V886" s="212"/>
    </row>
    <row r="887" spans="1:22" ht="25.5" customHeight="1" x14ac:dyDescent="0.15">
      <c r="A887" s="207" t="s">
        <v>3527</v>
      </c>
      <c r="B887" s="208" t="s">
        <v>3528</v>
      </c>
      <c r="C887" s="209" t="s">
        <v>3515</v>
      </c>
      <c r="D887" s="210" t="s">
        <v>53</v>
      </c>
      <c r="E887" s="211" t="s">
        <v>3529</v>
      </c>
      <c r="F887" s="230" t="s">
        <v>5211</v>
      </c>
      <c r="G887" s="194" t="s">
        <v>3530</v>
      </c>
      <c r="H887" s="195">
        <f t="shared" si="13"/>
        <v>1</v>
      </c>
      <c r="I887" s="196">
        <v>45078</v>
      </c>
      <c r="J887" s="197"/>
      <c r="K887" s="197"/>
      <c r="L887" s="198" t="s">
        <v>1142</v>
      </c>
      <c r="M887" s="199" t="s">
        <v>2663</v>
      </c>
      <c r="N887" s="200">
        <v>0</v>
      </c>
      <c r="O887" s="201">
        <v>0</v>
      </c>
      <c r="P887" s="201">
        <v>0</v>
      </c>
      <c r="Q887" s="202">
        <v>0</v>
      </c>
      <c r="R887" s="203">
        <v>35650</v>
      </c>
      <c r="S887" s="203">
        <v>68360</v>
      </c>
      <c r="T887" s="203">
        <v>7840</v>
      </c>
      <c r="U887" s="204">
        <v>111850</v>
      </c>
      <c r="V887" s="212"/>
    </row>
    <row r="888" spans="1:22" ht="25.5" customHeight="1" x14ac:dyDescent="0.15">
      <c r="A888" s="207" t="s">
        <v>3531</v>
      </c>
      <c r="B888" s="208" t="s">
        <v>3532</v>
      </c>
      <c r="C888" s="209" t="s">
        <v>3515</v>
      </c>
      <c r="D888" s="210" t="s">
        <v>53</v>
      </c>
      <c r="E888" s="211" t="s">
        <v>3533</v>
      </c>
      <c r="F888" s="230" t="s">
        <v>5212</v>
      </c>
      <c r="G888" s="194" t="s">
        <v>3534</v>
      </c>
      <c r="H888" s="195">
        <f t="shared" si="13"/>
        <v>1</v>
      </c>
      <c r="I888" s="196">
        <v>45097</v>
      </c>
      <c r="J888" s="197"/>
      <c r="K888" s="197"/>
      <c r="L888" s="198" t="s">
        <v>257</v>
      </c>
      <c r="M888" s="199" t="s">
        <v>431</v>
      </c>
      <c r="N888" s="200">
        <v>5</v>
      </c>
      <c r="O888" s="201">
        <v>0</v>
      </c>
      <c r="P888" s="201">
        <v>0</v>
      </c>
      <c r="Q888" s="202">
        <v>5</v>
      </c>
      <c r="R888" s="203">
        <v>89950</v>
      </c>
      <c r="S888" s="203">
        <v>0</v>
      </c>
      <c r="T888" s="203">
        <v>33000</v>
      </c>
      <c r="U888" s="204">
        <v>122950</v>
      </c>
      <c r="V888" s="212"/>
    </row>
    <row r="889" spans="1:22" ht="25.5" customHeight="1" x14ac:dyDescent="0.15">
      <c r="A889" s="207" t="s">
        <v>3535</v>
      </c>
      <c r="B889" s="208" t="s">
        <v>3536</v>
      </c>
      <c r="C889" s="209" t="s">
        <v>3515</v>
      </c>
      <c r="D889" s="210" t="s">
        <v>53</v>
      </c>
      <c r="E889" s="211" t="s">
        <v>3537</v>
      </c>
      <c r="F889" s="230" t="s">
        <v>5213</v>
      </c>
      <c r="G889" s="194" t="s">
        <v>3534</v>
      </c>
      <c r="H889" s="195">
        <f t="shared" si="13"/>
        <v>1</v>
      </c>
      <c r="I889" s="196">
        <v>45097</v>
      </c>
      <c r="J889" s="197"/>
      <c r="K889" s="197"/>
      <c r="L889" s="198" t="s">
        <v>257</v>
      </c>
      <c r="M889" s="199" t="s">
        <v>431</v>
      </c>
      <c r="N889" s="200">
        <v>5</v>
      </c>
      <c r="O889" s="201">
        <v>0</v>
      </c>
      <c r="P889" s="201">
        <v>0</v>
      </c>
      <c r="Q889" s="202">
        <v>5</v>
      </c>
      <c r="R889" s="203">
        <v>89950</v>
      </c>
      <c r="S889" s="203">
        <v>0</v>
      </c>
      <c r="T889" s="203">
        <v>33000</v>
      </c>
      <c r="U889" s="204">
        <v>122950</v>
      </c>
      <c r="V889" s="212"/>
    </row>
    <row r="890" spans="1:22" ht="25.5" customHeight="1" x14ac:dyDescent="0.15">
      <c r="A890" s="207" t="s">
        <v>3538</v>
      </c>
      <c r="B890" s="208" t="s">
        <v>3539</v>
      </c>
      <c r="C890" s="209" t="s">
        <v>3515</v>
      </c>
      <c r="D890" s="210" t="s">
        <v>53</v>
      </c>
      <c r="E890" s="211" t="s">
        <v>3540</v>
      </c>
      <c r="F890" s="230" t="s">
        <v>5214</v>
      </c>
      <c r="G890" s="194" t="s">
        <v>3534</v>
      </c>
      <c r="H890" s="195">
        <f t="shared" si="13"/>
        <v>1</v>
      </c>
      <c r="I890" s="196">
        <v>45098</v>
      </c>
      <c r="J890" s="197"/>
      <c r="K890" s="197"/>
      <c r="L890" s="198" t="s">
        <v>257</v>
      </c>
      <c r="M890" s="199" t="s">
        <v>431</v>
      </c>
      <c r="N890" s="200">
        <v>5</v>
      </c>
      <c r="O890" s="201">
        <v>0</v>
      </c>
      <c r="P890" s="201">
        <v>0</v>
      </c>
      <c r="Q890" s="202">
        <v>5</v>
      </c>
      <c r="R890" s="203">
        <v>117100</v>
      </c>
      <c r="S890" s="203">
        <v>0</v>
      </c>
      <c r="T890" s="203">
        <v>33000</v>
      </c>
      <c r="U890" s="204">
        <v>150100</v>
      </c>
      <c r="V890" s="212"/>
    </row>
    <row r="891" spans="1:22" ht="25.5" customHeight="1" x14ac:dyDescent="0.15">
      <c r="A891" s="207" t="s">
        <v>3541</v>
      </c>
      <c r="B891" s="208" t="s">
        <v>3542</v>
      </c>
      <c r="C891" s="209" t="s">
        <v>3515</v>
      </c>
      <c r="D891" s="210" t="s">
        <v>53</v>
      </c>
      <c r="E891" s="211" t="s">
        <v>3543</v>
      </c>
      <c r="F891" s="230" t="s">
        <v>5215</v>
      </c>
      <c r="G891" s="194" t="s">
        <v>3534</v>
      </c>
      <c r="H891" s="195">
        <f t="shared" si="13"/>
        <v>1</v>
      </c>
      <c r="I891" s="196">
        <v>45099</v>
      </c>
      <c r="J891" s="197"/>
      <c r="K891" s="197"/>
      <c r="L891" s="198" t="s">
        <v>257</v>
      </c>
      <c r="M891" s="199" t="s">
        <v>431</v>
      </c>
      <c r="N891" s="200">
        <v>5</v>
      </c>
      <c r="O891" s="201">
        <v>0</v>
      </c>
      <c r="P891" s="201">
        <v>0</v>
      </c>
      <c r="Q891" s="202">
        <v>5</v>
      </c>
      <c r="R891" s="203">
        <v>89950</v>
      </c>
      <c r="S891" s="203">
        <v>0</v>
      </c>
      <c r="T891" s="203">
        <v>33000</v>
      </c>
      <c r="U891" s="204">
        <v>122950</v>
      </c>
      <c r="V891" s="212"/>
    </row>
    <row r="892" spans="1:22" ht="25.5" customHeight="1" x14ac:dyDescent="0.15">
      <c r="A892" s="207" t="s">
        <v>3544</v>
      </c>
      <c r="B892" s="208" t="s">
        <v>3545</v>
      </c>
      <c r="C892" s="209" t="s">
        <v>3515</v>
      </c>
      <c r="D892" s="210" t="s">
        <v>53</v>
      </c>
      <c r="E892" s="211" t="s">
        <v>3546</v>
      </c>
      <c r="F892" s="230" t="s">
        <v>5216</v>
      </c>
      <c r="G892" s="194" t="s">
        <v>3534</v>
      </c>
      <c r="H892" s="195">
        <f t="shared" si="13"/>
        <v>1</v>
      </c>
      <c r="I892" s="196">
        <v>45099</v>
      </c>
      <c r="J892" s="197"/>
      <c r="K892" s="197"/>
      <c r="L892" s="198" t="s">
        <v>257</v>
      </c>
      <c r="M892" s="199" t="s">
        <v>431</v>
      </c>
      <c r="N892" s="200">
        <v>5</v>
      </c>
      <c r="O892" s="201">
        <v>0</v>
      </c>
      <c r="P892" s="201">
        <v>0</v>
      </c>
      <c r="Q892" s="202">
        <v>5</v>
      </c>
      <c r="R892" s="203">
        <v>89950</v>
      </c>
      <c r="S892" s="203">
        <v>0</v>
      </c>
      <c r="T892" s="203">
        <v>33000</v>
      </c>
      <c r="U892" s="204">
        <v>122950</v>
      </c>
      <c r="V892" s="212"/>
    </row>
    <row r="893" spans="1:22" ht="25.5" customHeight="1" x14ac:dyDescent="0.15">
      <c r="A893" s="207" t="s">
        <v>3547</v>
      </c>
      <c r="B893" s="208" t="s">
        <v>3548</v>
      </c>
      <c r="C893" s="209" t="s">
        <v>3515</v>
      </c>
      <c r="D893" s="210" t="s">
        <v>53</v>
      </c>
      <c r="E893" s="211" t="s">
        <v>3549</v>
      </c>
      <c r="F893" s="230" t="s">
        <v>5217</v>
      </c>
      <c r="G893" s="194" t="s">
        <v>3534</v>
      </c>
      <c r="H893" s="195">
        <f t="shared" si="13"/>
        <v>1</v>
      </c>
      <c r="I893" s="196">
        <v>45096</v>
      </c>
      <c r="J893" s="197"/>
      <c r="K893" s="197"/>
      <c r="L893" s="198" t="s">
        <v>257</v>
      </c>
      <c r="M893" s="199" t="s">
        <v>431</v>
      </c>
      <c r="N893" s="200">
        <v>5</v>
      </c>
      <c r="O893" s="201">
        <v>0</v>
      </c>
      <c r="P893" s="201">
        <v>0</v>
      </c>
      <c r="Q893" s="202">
        <v>5</v>
      </c>
      <c r="R893" s="203">
        <v>62800</v>
      </c>
      <c r="S893" s="203">
        <v>955418</v>
      </c>
      <c r="T893" s="203">
        <v>33000</v>
      </c>
      <c r="U893" s="204">
        <v>1051218</v>
      </c>
      <c r="V893" s="212" t="s">
        <v>3550</v>
      </c>
    </row>
    <row r="894" spans="1:22" ht="25.5" customHeight="1" x14ac:dyDescent="0.15">
      <c r="A894" s="207" t="s">
        <v>3551</v>
      </c>
      <c r="B894" s="208" t="s">
        <v>3552</v>
      </c>
      <c r="C894" s="209" t="s">
        <v>3515</v>
      </c>
      <c r="D894" s="210" t="s">
        <v>53</v>
      </c>
      <c r="E894" s="211" t="s">
        <v>3553</v>
      </c>
      <c r="F894" s="230" t="s">
        <v>5218</v>
      </c>
      <c r="G894" s="194" t="s">
        <v>3554</v>
      </c>
      <c r="H894" s="195">
        <f t="shared" si="13"/>
        <v>1</v>
      </c>
      <c r="I894" s="196">
        <v>45097</v>
      </c>
      <c r="J894" s="197"/>
      <c r="K894" s="197"/>
      <c r="L894" s="198" t="s">
        <v>257</v>
      </c>
      <c r="M894" s="199" t="s">
        <v>521</v>
      </c>
      <c r="N894" s="200">
        <v>2</v>
      </c>
      <c r="O894" s="201">
        <v>0</v>
      </c>
      <c r="P894" s="201">
        <v>0</v>
      </c>
      <c r="Q894" s="202">
        <v>2</v>
      </c>
      <c r="R894" s="203">
        <v>61730</v>
      </c>
      <c r="S894" s="203">
        <v>2080</v>
      </c>
      <c r="T894" s="203">
        <v>2200</v>
      </c>
      <c r="U894" s="204">
        <v>66010</v>
      </c>
      <c r="V894" s="212"/>
    </row>
    <row r="895" spans="1:22" ht="25.5" customHeight="1" x14ac:dyDescent="0.15">
      <c r="A895" s="207" t="s">
        <v>3555</v>
      </c>
      <c r="B895" s="208" t="s">
        <v>3556</v>
      </c>
      <c r="C895" s="209" t="s">
        <v>3515</v>
      </c>
      <c r="D895" s="210" t="s">
        <v>53</v>
      </c>
      <c r="E895" s="211" t="s">
        <v>3557</v>
      </c>
      <c r="F895" s="230" t="s">
        <v>5219</v>
      </c>
      <c r="G895" s="194" t="s">
        <v>3558</v>
      </c>
      <c r="H895" s="195">
        <f t="shared" si="13"/>
        <v>1</v>
      </c>
      <c r="I895" s="196">
        <v>45098</v>
      </c>
      <c r="J895" s="197"/>
      <c r="K895" s="197"/>
      <c r="L895" s="198" t="s">
        <v>257</v>
      </c>
      <c r="M895" s="199" t="s">
        <v>684</v>
      </c>
      <c r="N895" s="200">
        <v>3</v>
      </c>
      <c r="O895" s="201">
        <v>0</v>
      </c>
      <c r="P895" s="201">
        <v>0</v>
      </c>
      <c r="Q895" s="202">
        <v>3</v>
      </c>
      <c r="R895" s="203">
        <v>72130</v>
      </c>
      <c r="S895" s="203">
        <v>504030</v>
      </c>
      <c r="T895" s="203">
        <v>48200</v>
      </c>
      <c r="U895" s="204">
        <v>624360</v>
      </c>
      <c r="V895" s="205" t="s">
        <v>3559</v>
      </c>
    </row>
    <row r="896" spans="1:22" ht="25.5" customHeight="1" x14ac:dyDescent="0.15">
      <c r="A896" s="207" t="s">
        <v>3560</v>
      </c>
      <c r="B896" s="208" t="s">
        <v>3561</v>
      </c>
      <c r="C896" s="209" t="s">
        <v>3515</v>
      </c>
      <c r="D896" s="210" t="s">
        <v>53</v>
      </c>
      <c r="E896" s="211" t="s">
        <v>3562</v>
      </c>
      <c r="F896" s="230" t="s">
        <v>5220</v>
      </c>
      <c r="G896" s="194" t="s">
        <v>3558</v>
      </c>
      <c r="H896" s="195">
        <f t="shared" si="13"/>
        <v>1</v>
      </c>
      <c r="I896" s="196">
        <v>45098</v>
      </c>
      <c r="J896" s="197"/>
      <c r="K896" s="197"/>
      <c r="L896" s="198" t="s">
        <v>257</v>
      </c>
      <c r="M896" s="199" t="s">
        <v>684</v>
      </c>
      <c r="N896" s="200">
        <v>3</v>
      </c>
      <c r="O896" s="201">
        <v>0</v>
      </c>
      <c r="P896" s="201">
        <v>0</v>
      </c>
      <c r="Q896" s="202">
        <v>3</v>
      </c>
      <c r="R896" s="203">
        <v>72130</v>
      </c>
      <c r="S896" s="203">
        <v>0</v>
      </c>
      <c r="T896" s="203">
        <v>2200</v>
      </c>
      <c r="U896" s="204">
        <v>74330</v>
      </c>
      <c r="V896" s="212"/>
    </row>
    <row r="897" spans="1:22" ht="25.5" customHeight="1" x14ac:dyDescent="0.15">
      <c r="A897" s="207" t="s">
        <v>3563</v>
      </c>
      <c r="B897" s="208" t="s">
        <v>3564</v>
      </c>
      <c r="C897" s="209" t="s">
        <v>3515</v>
      </c>
      <c r="D897" s="210" t="s">
        <v>53</v>
      </c>
      <c r="E897" s="211" t="s">
        <v>3565</v>
      </c>
      <c r="F897" s="230" t="s">
        <v>5221</v>
      </c>
      <c r="G897" s="194" t="s">
        <v>3566</v>
      </c>
      <c r="H897" s="195">
        <f t="shared" si="13"/>
        <v>1</v>
      </c>
      <c r="I897" s="196">
        <v>45223</v>
      </c>
      <c r="J897" s="197"/>
      <c r="K897" s="197"/>
      <c r="L897" s="198" t="s">
        <v>257</v>
      </c>
      <c r="M897" s="199" t="s">
        <v>684</v>
      </c>
      <c r="N897" s="200">
        <v>1</v>
      </c>
      <c r="O897" s="201">
        <v>0</v>
      </c>
      <c r="P897" s="201">
        <v>0</v>
      </c>
      <c r="Q897" s="202">
        <v>1</v>
      </c>
      <c r="R897" s="203">
        <v>42170</v>
      </c>
      <c r="S897" s="203">
        <v>0</v>
      </c>
      <c r="T897" s="203">
        <v>0</v>
      </c>
      <c r="U897" s="204">
        <v>42170</v>
      </c>
      <c r="V897" s="212"/>
    </row>
    <row r="898" spans="1:22" ht="25.5" customHeight="1" x14ac:dyDescent="0.15">
      <c r="A898" s="207" t="s">
        <v>3567</v>
      </c>
      <c r="B898" s="208" t="s">
        <v>3568</v>
      </c>
      <c r="C898" s="209" t="s">
        <v>3515</v>
      </c>
      <c r="D898" s="210" t="s">
        <v>53</v>
      </c>
      <c r="E898" s="211" t="s">
        <v>3569</v>
      </c>
      <c r="F898" s="230" t="s">
        <v>5222</v>
      </c>
      <c r="G898" s="194" t="s">
        <v>3566</v>
      </c>
      <c r="H898" s="195">
        <f t="shared" si="13"/>
        <v>1</v>
      </c>
      <c r="I898" s="196">
        <v>45223</v>
      </c>
      <c r="J898" s="197"/>
      <c r="K898" s="197"/>
      <c r="L898" s="198" t="s">
        <v>257</v>
      </c>
      <c r="M898" s="199" t="s">
        <v>684</v>
      </c>
      <c r="N898" s="200">
        <v>1</v>
      </c>
      <c r="O898" s="201">
        <v>0</v>
      </c>
      <c r="P898" s="201">
        <v>0</v>
      </c>
      <c r="Q898" s="202">
        <v>1</v>
      </c>
      <c r="R898" s="203">
        <v>42170</v>
      </c>
      <c r="S898" s="203">
        <v>146640</v>
      </c>
      <c r="T898" s="203">
        <v>0</v>
      </c>
      <c r="U898" s="204">
        <v>188810</v>
      </c>
      <c r="V898" s="212"/>
    </row>
    <row r="899" spans="1:22" ht="25.5" customHeight="1" x14ac:dyDescent="0.15">
      <c r="A899" s="207" t="s">
        <v>3570</v>
      </c>
      <c r="B899" s="208" t="s">
        <v>3571</v>
      </c>
      <c r="C899" s="209" t="s">
        <v>3515</v>
      </c>
      <c r="D899" s="210" t="s">
        <v>53</v>
      </c>
      <c r="E899" s="211" t="s">
        <v>3572</v>
      </c>
      <c r="F899" s="230" t="s">
        <v>5223</v>
      </c>
      <c r="G899" s="194" t="s">
        <v>3566</v>
      </c>
      <c r="H899" s="195">
        <f t="shared" si="13"/>
        <v>1</v>
      </c>
      <c r="I899" s="196">
        <v>45224</v>
      </c>
      <c r="J899" s="197"/>
      <c r="K899" s="197"/>
      <c r="L899" s="198" t="s">
        <v>257</v>
      </c>
      <c r="M899" s="199" t="s">
        <v>684</v>
      </c>
      <c r="N899" s="200">
        <v>1</v>
      </c>
      <c r="O899" s="201">
        <v>0</v>
      </c>
      <c r="P899" s="201">
        <v>0</v>
      </c>
      <c r="Q899" s="202">
        <v>1</v>
      </c>
      <c r="R899" s="203">
        <v>42170</v>
      </c>
      <c r="S899" s="203">
        <v>0</v>
      </c>
      <c r="T899" s="203">
        <v>0</v>
      </c>
      <c r="U899" s="204">
        <v>42170</v>
      </c>
      <c r="V899" s="212"/>
    </row>
    <row r="900" spans="1:22" ht="25.5" customHeight="1" x14ac:dyDescent="0.15">
      <c r="A900" s="207" t="s">
        <v>3573</v>
      </c>
      <c r="B900" s="208" t="s">
        <v>3574</v>
      </c>
      <c r="C900" s="209" t="s">
        <v>3515</v>
      </c>
      <c r="D900" s="210" t="s">
        <v>53</v>
      </c>
      <c r="E900" s="211" t="s">
        <v>3575</v>
      </c>
      <c r="F900" s="230" t="s">
        <v>5224</v>
      </c>
      <c r="G900" s="194" t="s">
        <v>3576</v>
      </c>
      <c r="H900" s="195">
        <f t="shared" si="13"/>
        <v>1</v>
      </c>
      <c r="I900" s="196">
        <v>45205</v>
      </c>
      <c r="J900" s="197"/>
      <c r="K900" s="197"/>
      <c r="L900" s="198" t="s">
        <v>462</v>
      </c>
      <c r="M900" s="199" t="s">
        <v>480</v>
      </c>
      <c r="N900" s="200">
        <v>4</v>
      </c>
      <c r="O900" s="201">
        <v>0</v>
      </c>
      <c r="P900" s="201">
        <v>0</v>
      </c>
      <c r="Q900" s="202">
        <v>4</v>
      </c>
      <c r="R900" s="203">
        <v>82530</v>
      </c>
      <c r="S900" s="203">
        <v>249540</v>
      </c>
      <c r="T900" s="203">
        <v>50000</v>
      </c>
      <c r="U900" s="204">
        <v>382070</v>
      </c>
      <c r="V900" s="212"/>
    </row>
    <row r="901" spans="1:22" ht="25.5" customHeight="1" x14ac:dyDescent="0.15">
      <c r="A901" s="207" t="s">
        <v>3577</v>
      </c>
      <c r="B901" s="208" t="s">
        <v>3578</v>
      </c>
      <c r="C901" s="209" t="s">
        <v>3515</v>
      </c>
      <c r="D901" s="210" t="s">
        <v>53</v>
      </c>
      <c r="E901" s="211" t="s">
        <v>3579</v>
      </c>
      <c r="F901" s="230" t="s">
        <v>5225</v>
      </c>
      <c r="G901" s="194" t="s">
        <v>3580</v>
      </c>
      <c r="H901" s="195">
        <f t="shared" ref="H901:H964" si="14">COUNTA(I901:K901)</f>
        <v>2</v>
      </c>
      <c r="I901" s="196">
        <v>45097</v>
      </c>
      <c r="J901" s="197">
        <v>45100</v>
      </c>
      <c r="K901" s="197"/>
      <c r="L901" s="198" t="s">
        <v>257</v>
      </c>
      <c r="M901" s="199" t="s">
        <v>922</v>
      </c>
      <c r="N901" s="200">
        <v>2</v>
      </c>
      <c r="O901" s="201">
        <v>2</v>
      </c>
      <c r="P901" s="201">
        <v>0</v>
      </c>
      <c r="Q901" s="202">
        <v>4</v>
      </c>
      <c r="R901" s="203">
        <v>123460</v>
      </c>
      <c r="S901" s="203">
        <v>4160</v>
      </c>
      <c r="T901" s="203">
        <v>4400</v>
      </c>
      <c r="U901" s="204">
        <v>132020</v>
      </c>
      <c r="V901" s="212"/>
    </row>
    <row r="902" spans="1:22" ht="25.5" customHeight="1" x14ac:dyDescent="0.15">
      <c r="A902" s="207" t="s">
        <v>3581</v>
      </c>
      <c r="B902" s="208" t="s">
        <v>3582</v>
      </c>
      <c r="C902" s="209" t="s">
        <v>3515</v>
      </c>
      <c r="D902" s="210" t="s">
        <v>53</v>
      </c>
      <c r="E902" s="211" t="s">
        <v>3583</v>
      </c>
      <c r="F902" s="230" t="s">
        <v>5226</v>
      </c>
      <c r="G902" s="194" t="s">
        <v>3584</v>
      </c>
      <c r="H902" s="195">
        <f t="shared" si="14"/>
        <v>1</v>
      </c>
      <c r="I902" s="196">
        <v>45245</v>
      </c>
      <c r="J902" s="197"/>
      <c r="K902" s="197"/>
      <c r="L902" s="198" t="s">
        <v>257</v>
      </c>
      <c r="M902" s="199" t="s">
        <v>521</v>
      </c>
      <c r="N902" s="200">
        <v>4</v>
      </c>
      <c r="O902" s="201">
        <v>0</v>
      </c>
      <c r="P902" s="201">
        <v>0</v>
      </c>
      <c r="Q902" s="202">
        <v>4</v>
      </c>
      <c r="R902" s="203">
        <v>61730</v>
      </c>
      <c r="S902" s="203">
        <v>26960</v>
      </c>
      <c r="T902" s="203">
        <v>0</v>
      </c>
      <c r="U902" s="204">
        <v>88690</v>
      </c>
      <c r="V902" s="212"/>
    </row>
    <row r="903" spans="1:22" ht="25.5" customHeight="1" x14ac:dyDescent="0.15">
      <c r="A903" s="207" t="s">
        <v>3585</v>
      </c>
      <c r="B903" s="208" t="s">
        <v>3586</v>
      </c>
      <c r="C903" s="209" t="s">
        <v>3587</v>
      </c>
      <c r="D903" s="210" t="s">
        <v>54</v>
      </c>
      <c r="E903" s="211" t="s">
        <v>3588</v>
      </c>
      <c r="F903" s="230" t="s">
        <v>5227</v>
      </c>
      <c r="G903" s="194" t="s">
        <v>3589</v>
      </c>
      <c r="H903" s="195">
        <f t="shared" si="14"/>
        <v>2</v>
      </c>
      <c r="I903" s="196">
        <v>45190</v>
      </c>
      <c r="J903" s="197">
        <v>45191</v>
      </c>
      <c r="K903" s="197"/>
      <c r="L903" s="198" t="s">
        <v>1142</v>
      </c>
      <c r="M903" s="199" t="s">
        <v>2663</v>
      </c>
      <c r="N903" s="200">
        <v>2</v>
      </c>
      <c r="O903" s="201">
        <v>2</v>
      </c>
      <c r="P903" s="201">
        <v>0</v>
      </c>
      <c r="Q903" s="202">
        <v>4</v>
      </c>
      <c r="R903" s="203">
        <v>112900</v>
      </c>
      <c r="S903" s="203">
        <v>136872</v>
      </c>
      <c r="T903" s="203">
        <v>2200</v>
      </c>
      <c r="U903" s="204">
        <v>251972</v>
      </c>
      <c r="V903" s="212"/>
    </row>
    <row r="904" spans="1:22" ht="25.5" customHeight="1" x14ac:dyDescent="0.15">
      <c r="A904" s="207" t="s">
        <v>3590</v>
      </c>
      <c r="B904" s="208" t="s">
        <v>3591</v>
      </c>
      <c r="C904" s="209" t="s">
        <v>3587</v>
      </c>
      <c r="D904" s="210" t="s">
        <v>54</v>
      </c>
      <c r="E904" s="211" t="s">
        <v>3592</v>
      </c>
      <c r="F904" s="230" t="s">
        <v>5228</v>
      </c>
      <c r="G904" s="194" t="s">
        <v>3593</v>
      </c>
      <c r="H904" s="195">
        <f t="shared" si="14"/>
        <v>1</v>
      </c>
      <c r="I904" s="196">
        <v>45217</v>
      </c>
      <c r="J904" s="197"/>
      <c r="K904" s="197"/>
      <c r="L904" s="198" t="s">
        <v>462</v>
      </c>
      <c r="M904" s="199" t="s">
        <v>717</v>
      </c>
      <c r="N904" s="200">
        <v>5</v>
      </c>
      <c r="O904" s="201">
        <v>0</v>
      </c>
      <c r="P904" s="201">
        <v>0</v>
      </c>
      <c r="Q904" s="202">
        <v>5</v>
      </c>
      <c r="R904" s="203">
        <v>94250</v>
      </c>
      <c r="S904" s="203">
        <v>202260</v>
      </c>
      <c r="T904" s="203">
        <v>50000</v>
      </c>
      <c r="U904" s="204">
        <v>346510</v>
      </c>
      <c r="V904" s="212"/>
    </row>
    <row r="905" spans="1:22" ht="25.5" customHeight="1" x14ac:dyDescent="0.15">
      <c r="A905" s="207" t="s">
        <v>3594</v>
      </c>
      <c r="B905" s="208" t="s">
        <v>3595</v>
      </c>
      <c r="C905" s="209" t="s">
        <v>3587</v>
      </c>
      <c r="D905" s="210" t="s">
        <v>54</v>
      </c>
      <c r="E905" s="211" t="s">
        <v>3596</v>
      </c>
      <c r="F905" s="230" t="s">
        <v>5229</v>
      </c>
      <c r="G905" s="194" t="s">
        <v>2061</v>
      </c>
      <c r="H905" s="195">
        <f t="shared" si="14"/>
        <v>1</v>
      </c>
      <c r="I905" s="196">
        <v>45183</v>
      </c>
      <c r="J905" s="197"/>
      <c r="K905" s="197"/>
      <c r="L905" s="198" t="s">
        <v>257</v>
      </c>
      <c r="M905" s="199" t="s">
        <v>521</v>
      </c>
      <c r="N905" s="200">
        <v>2</v>
      </c>
      <c r="O905" s="201">
        <v>0</v>
      </c>
      <c r="P905" s="201">
        <v>0</v>
      </c>
      <c r="Q905" s="202">
        <v>2</v>
      </c>
      <c r="R905" s="203">
        <v>63870</v>
      </c>
      <c r="S905" s="203">
        <v>141830</v>
      </c>
      <c r="T905" s="203">
        <v>0</v>
      </c>
      <c r="U905" s="204">
        <v>205700</v>
      </c>
      <c r="V905" s="212"/>
    </row>
    <row r="906" spans="1:22" ht="25.5" customHeight="1" x14ac:dyDescent="0.15">
      <c r="A906" s="207" t="s">
        <v>3597</v>
      </c>
      <c r="B906" s="208" t="s">
        <v>3598</v>
      </c>
      <c r="C906" s="209" t="s">
        <v>3587</v>
      </c>
      <c r="D906" s="210" t="s">
        <v>54</v>
      </c>
      <c r="E906" s="211" t="s">
        <v>3599</v>
      </c>
      <c r="F906" s="230" t="s">
        <v>5230</v>
      </c>
      <c r="G906" s="194" t="s">
        <v>3600</v>
      </c>
      <c r="H906" s="195">
        <f t="shared" si="14"/>
        <v>2</v>
      </c>
      <c r="I906" s="196">
        <v>45223</v>
      </c>
      <c r="J906" s="197">
        <v>45224</v>
      </c>
      <c r="K906" s="197"/>
      <c r="L906" s="198" t="s">
        <v>257</v>
      </c>
      <c r="M906" s="199" t="s">
        <v>437</v>
      </c>
      <c r="N906" s="200">
        <v>5</v>
      </c>
      <c r="O906" s="201">
        <v>5</v>
      </c>
      <c r="P906" s="201">
        <v>0</v>
      </c>
      <c r="Q906" s="202">
        <v>10</v>
      </c>
      <c r="R906" s="203">
        <v>201700</v>
      </c>
      <c r="S906" s="203">
        <v>500000</v>
      </c>
      <c r="T906" s="203">
        <v>50000</v>
      </c>
      <c r="U906" s="204">
        <v>751700</v>
      </c>
      <c r="V906" s="212"/>
    </row>
    <row r="907" spans="1:22" ht="25.5" customHeight="1" x14ac:dyDescent="0.15">
      <c r="A907" s="207" t="s">
        <v>3601</v>
      </c>
      <c r="B907" s="208" t="s">
        <v>3602</v>
      </c>
      <c r="C907" s="209" t="s">
        <v>3587</v>
      </c>
      <c r="D907" s="210" t="s">
        <v>54</v>
      </c>
      <c r="E907" s="211" t="s">
        <v>3603</v>
      </c>
      <c r="F907" s="230" t="s">
        <v>5231</v>
      </c>
      <c r="G907" s="194" t="s">
        <v>3600</v>
      </c>
      <c r="H907" s="195">
        <f t="shared" si="14"/>
        <v>1</v>
      </c>
      <c r="I907" s="196">
        <v>45223</v>
      </c>
      <c r="J907" s="197"/>
      <c r="K907" s="197"/>
      <c r="L907" s="198" t="s">
        <v>257</v>
      </c>
      <c r="M907" s="199" t="s">
        <v>437</v>
      </c>
      <c r="N907" s="200">
        <v>5</v>
      </c>
      <c r="O907" s="201">
        <v>0</v>
      </c>
      <c r="P907" s="201">
        <v>0</v>
      </c>
      <c r="Q907" s="202">
        <v>5</v>
      </c>
      <c r="R907" s="203">
        <v>100850</v>
      </c>
      <c r="S907" s="203">
        <v>250000</v>
      </c>
      <c r="T907" s="203">
        <v>50000</v>
      </c>
      <c r="U907" s="204">
        <v>400850</v>
      </c>
      <c r="V907" s="212"/>
    </row>
    <row r="908" spans="1:22" ht="25.5" customHeight="1" x14ac:dyDescent="0.15">
      <c r="A908" s="207" t="s">
        <v>3604</v>
      </c>
      <c r="B908" s="208" t="s">
        <v>3605</v>
      </c>
      <c r="C908" s="209" t="s">
        <v>3587</v>
      </c>
      <c r="D908" s="210" t="s">
        <v>54</v>
      </c>
      <c r="E908" s="211" t="s">
        <v>3606</v>
      </c>
      <c r="F908" s="230" t="s">
        <v>5232</v>
      </c>
      <c r="G908" s="194" t="s">
        <v>3607</v>
      </c>
      <c r="H908" s="195">
        <f t="shared" si="14"/>
        <v>3</v>
      </c>
      <c r="I908" s="196">
        <v>45084</v>
      </c>
      <c r="J908" s="197">
        <v>45091</v>
      </c>
      <c r="K908" s="197">
        <v>45098</v>
      </c>
      <c r="L908" s="198" t="s">
        <v>474</v>
      </c>
      <c r="M908" s="199" t="s">
        <v>537</v>
      </c>
      <c r="N908" s="200">
        <v>3</v>
      </c>
      <c r="O908" s="201">
        <v>3</v>
      </c>
      <c r="P908" s="201">
        <v>3</v>
      </c>
      <c r="Q908" s="202">
        <v>9</v>
      </c>
      <c r="R908" s="203">
        <v>200550</v>
      </c>
      <c r="S908" s="203">
        <v>6000</v>
      </c>
      <c r="T908" s="203">
        <v>0</v>
      </c>
      <c r="U908" s="204">
        <v>206550</v>
      </c>
      <c r="V908" s="212"/>
    </row>
    <row r="909" spans="1:22" ht="25.5" customHeight="1" x14ac:dyDescent="0.15">
      <c r="A909" s="207" t="s">
        <v>3608</v>
      </c>
      <c r="B909" s="208" t="s">
        <v>3609</v>
      </c>
      <c r="C909" s="209" t="s">
        <v>3587</v>
      </c>
      <c r="D909" s="210" t="s">
        <v>54</v>
      </c>
      <c r="E909" s="211" t="s">
        <v>3610</v>
      </c>
      <c r="F909" s="230" t="s">
        <v>5233</v>
      </c>
      <c r="G909" s="194" t="s">
        <v>2196</v>
      </c>
      <c r="H909" s="195">
        <f t="shared" si="14"/>
        <v>1</v>
      </c>
      <c r="I909" s="196">
        <v>45100</v>
      </c>
      <c r="J909" s="197"/>
      <c r="K909" s="197"/>
      <c r="L909" s="198" t="s">
        <v>257</v>
      </c>
      <c r="M909" s="199" t="s">
        <v>486</v>
      </c>
      <c r="N909" s="200">
        <v>3</v>
      </c>
      <c r="O909" s="201">
        <v>0</v>
      </c>
      <c r="P909" s="201">
        <v>0</v>
      </c>
      <c r="Q909" s="202">
        <v>3</v>
      </c>
      <c r="R909" s="203">
        <v>72130</v>
      </c>
      <c r="S909" s="203">
        <v>183730</v>
      </c>
      <c r="T909" s="203">
        <v>49500</v>
      </c>
      <c r="U909" s="204">
        <v>305360</v>
      </c>
      <c r="V909" s="212"/>
    </row>
    <row r="910" spans="1:22" ht="25.5" customHeight="1" x14ac:dyDescent="0.15">
      <c r="A910" s="207" t="s">
        <v>3611</v>
      </c>
      <c r="B910" s="208" t="s">
        <v>3612</v>
      </c>
      <c r="C910" s="209" t="s">
        <v>3587</v>
      </c>
      <c r="D910" s="210" t="s">
        <v>54</v>
      </c>
      <c r="E910" s="211" t="s">
        <v>3613</v>
      </c>
      <c r="F910" s="230" t="s">
        <v>5234</v>
      </c>
      <c r="G910" s="194" t="s">
        <v>2196</v>
      </c>
      <c r="H910" s="195">
        <f t="shared" si="14"/>
        <v>1</v>
      </c>
      <c r="I910" s="196">
        <v>45099</v>
      </c>
      <c r="J910" s="197"/>
      <c r="K910" s="197"/>
      <c r="L910" s="198" t="s">
        <v>257</v>
      </c>
      <c r="M910" s="199" t="s">
        <v>486</v>
      </c>
      <c r="N910" s="200">
        <v>3</v>
      </c>
      <c r="O910" s="201">
        <v>0</v>
      </c>
      <c r="P910" s="201">
        <v>0</v>
      </c>
      <c r="Q910" s="202">
        <v>3</v>
      </c>
      <c r="R910" s="203">
        <v>72130</v>
      </c>
      <c r="S910" s="203">
        <v>180430</v>
      </c>
      <c r="T910" s="203">
        <v>49500</v>
      </c>
      <c r="U910" s="204">
        <v>302060</v>
      </c>
      <c r="V910" s="212"/>
    </row>
    <row r="911" spans="1:22" ht="25.5" customHeight="1" x14ac:dyDescent="0.15">
      <c r="A911" s="207" t="s">
        <v>3614</v>
      </c>
      <c r="B911" s="208" t="s">
        <v>3615</v>
      </c>
      <c r="C911" s="209" t="s">
        <v>3587</v>
      </c>
      <c r="D911" s="210" t="s">
        <v>54</v>
      </c>
      <c r="E911" s="211" t="s">
        <v>3616</v>
      </c>
      <c r="F911" s="230" t="s">
        <v>5235</v>
      </c>
      <c r="G911" s="194" t="s">
        <v>2196</v>
      </c>
      <c r="H911" s="195">
        <f t="shared" si="14"/>
        <v>1</v>
      </c>
      <c r="I911" s="196">
        <v>45117</v>
      </c>
      <c r="J911" s="197"/>
      <c r="K911" s="197"/>
      <c r="L911" s="198" t="s">
        <v>257</v>
      </c>
      <c r="M911" s="199" t="s">
        <v>486</v>
      </c>
      <c r="N911" s="200">
        <v>3</v>
      </c>
      <c r="O911" s="201">
        <v>0</v>
      </c>
      <c r="P911" s="201">
        <v>0</v>
      </c>
      <c r="Q911" s="202">
        <v>3</v>
      </c>
      <c r="R911" s="203">
        <v>72130</v>
      </c>
      <c r="S911" s="203">
        <v>164730</v>
      </c>
      <c r="T911" s="203">
        <v>49500</v>
      </c>
      <c r="U911" s="204">
        <v>286360</v>
      </c>
      <c r="V911" s="212"/>
    </row>
    <row r="912" spans="1:22" ht="25.5" customHeight="1" x14ac:dyDescent="0.15">
      <c r="A912" s="207" t="s">
        <v>3617</v>
      </c>
      <c r="B912" s="208" t="s">
        <v>3618</v>
      </c>
      <c r="C912" s="209" t="s">
        <v>3587</v>
      </c>
      <c r="D912" s="210" t="s">
        <v>54</v>
      </c>
      <c r="E912" s="211" t="s">
        <v>3619</v>
      </c>
      <c r="F912" s="230" t="s">
        <v>5236</v>
      </c>
      <c r="G912" s="194" t="s">
        <v>2196</v>
      </c>
      <c r="H912" s="195">
        <f t="shared" si="14"/>
        <v>1</v>
      </c>
      <c r="I912" s="196">
        <v>45117</v>
      </c>
      <c r="J912" s="197"/>
      <c r="K912" s="197"/>
      <c r="L912" s="198" t="s">
        <v>257</v>
      </c>
      <c r="M912" s="199" t="s">
        <v>486</v>
      </c>
      <c r="N912" s="200">
        <v>3</v>
      </c>
      <c r="O912" s="201">
        <v>0</v>
      </c>
      <c r="P912" s="201">
        <v>0</v>
      </c>
      <c r="Q912" s="202">
        <v>3</v>
      </c>
      <c r="R912" s="203">
        <v>72130</v>
      </c>
      <c r="S912" s="203">
        <v>180430</v>
      </c>
      <c r="T912" s="203">
        <v>49500</v>
      </c>
      <c r="U912" s="204">
        <v>302060</v>
      </c>
      <c r="V912" s="212"/>
    </row>
    <row r="913" spans="1:22" ht="25.5" customHeight="1" x14ac:dyDescent="0.15">
      <c r="A913" s="207" t="s">
        <v>3620</v>
      </c>
      <c r="B913" s="208" t="s">
        <v>3621</v>
      </c>
      <c r="C913" s="209" t="s">
        <v>3587</v>
      </c>
      <c r="D913" s="210" t="s">
        <v>54</v>
      </c>
      <c r="E913" s="211" t="s">
        <v>3622</v>
      </c>
      <c r="F913" s="230" t="s">
        <v>5237</v>
      </c>
      <c r="G913" s="194" t="s">
        <v>2196</v>
      </c>
      <c r="H913" s="195">
        <f t="shared" si="14"/>
        <v>1</v>
      </c>
      <c r="I913" s="196">
        <v>45118</v>
      </c>
      <c r="J913" s="197"/>
      <c r="K913" s="197"/>
      <c r="L913" s="198" t="s">
        <v>257</v>
      </c>
      <c r="M913" s="199" t="s">
        <v>486</v>
      </c>
      <c r="N913" s="200">
        <v>3</v>
      </c>
      <c r="O913" s="201">
        <v>0</v>
      </c>
      <c r="P913" s="201">
        <v>0</v>
      </c>
      <c r="Q913" s="202">
        <v>3</v>
      </c>
      <c r="R913" s="203">
        <v>72130</v>
      </c>
      <c r="S913" s="203">
        <v>208330</v>
      </c>
      <c r="T913" s="203">
        <v>49500</v>
      </c>
      <c r="U913" s="204">
        <v>329960</v>
      </c>
      <c r="V913" s="212"/>
    </row>
    <row r="914" spans="1:22" ht="25.5" customHeight="1" x14ac:dyDescent="0.15">
      <c r="A914" s="207" t="s">
        <v>3623</v>
      </c>
      <c r="B914" s="208" t="s">
        <v>3624</v>
      </c>
      <c r="C914" s="209" t="s">
        <v>3587</v>
      </c>
      <c r="D914" s="210" t="s">
        <v>54</v>
      </c>
      <c r="E914" s="211" t="s">
        <v>3625</v>
      </c>
      <c r="F914" s="230" t="s">
        <v>5238</v>
      </c>
      <c r="G914" s="194" t="s">
        <v>2110</v>
      </c>
      <c r="H914" s="195">
        <f t="shared" si="14"/>
        <v>1</v>
      </c>
      <c r="I914" s="196">
        <v>45197</v>
      </c>
      <c r="J914" s="197"/>
      <c r="K914" s="197"/>
      <c r="L914" s="198" t="s">
        <v>257</v>
      </c>
      <c r="M914" s="199" t="s">
        <v>486</v>
      </c>
      <c r="N914" s="200">
        <v>5</v>
      </c>
      <c r="O914" s="201">
        <v>0</v>
      </c>
      <c r="P914" s="201">
        <v>0</v>
      </c>
      <c r="Q914" s="202">
        <v>5</v>
      </c>
      <c r="R914" s="203">
        <v>133450</v>
      </c>
      <c r="S914" s="203">
        <v>240555</v>
      </c>
      <c r="T914" s="203">
        <v>23000</v>
      </c>
      <c r="U914" s="204">
        <v>397005</v>
      </c>
      <c r="V914" s="212"/>
    </row>
    <row r="915" spans="1:22" ht="25.5" customHeight="1" x14ac:dyDescent="0.15">
      <c r="A915" s="207" t="s">
        <v>3626</v>
      </c>
      <c r="B915" s="208" t="s">
        <v>3627</v>
      </c>
      <c r="C915" s="209" t="s">
        <v>3587</v>
      </c>
      <c r="D915" s="210" t="s">
        <v>54</v>
      </c>
      <c r="E915" s="211" t="s">
        <v>3628</v>
      </c>
      <c r="F915" s="230" t="s">
        <v>5239</v>
      </c>
      <c r="G915" s="194" t="s">
        <v>2110</v>
      </c>
      <c r="H915" s="195">
        <f t="shared" si="14"/>
        <v>1</v>
      </c>
      <c r="I915" s="196">
        <v>45198</v>
      </c>
      <c r="J915" s="197"/>
      <c r="K915" s="197"/>
      <c r="L915" s="198" t="s">
        <v>257</v>
      </c>
      <c r="M915" s="199" t="s">
        <v>486</v>
      </c>
      <c r="N915" s="200">
        <v>5</v>
      </c>
      <c r="O915" s="201">
        <v>0</v>
      </c>
      <c r="P915" s="201">
        <v>0</v>
      </c>
      <c r="Q915" s="202">
        <v>5</v>
      </c>
      <c r="R915" s="203">
        <v>133450</v>
      </c>
      <c r="S915" s="203">
        <v>239935</v>
      </c>
      <c r="T915" s="203">
        <v>23000</v>
      </c>
      <c r="U915" s="204">
        <v>396385</v>
      </c>
      <c r="V915" s="212"/>
    </row>
    <row r="916" spans="1:22" ht="25.5" customHeight="1" x14ac:dyDescent="0.15">
      <c r="A916" s="207" t="s">
        <v>3629</v>
      </c>
      <c r="B916" s="208" t="s">
        <v>3630</v>
      </c>
      <c r="C916" s="209" t="s">
        <v>3587</v>
      </c>
      <c r="D916" s="210" t="s">
        <v>54</v>
      </c>
      <c r="E916" s="211" t="s">
        <v>3631</v>
      </c>
      <c r="F916" s="230" t="s">
        <v>5240</v>
      </c>
      <c r="G916" s="194" t="s">
        <v>2110</v>
      </c>
      <c r="H916" s="195">
        <f t="shared" si="14"/>
        <v>1</v>
      </c>
      <c r="I916" s="196">
        <v>45223</v>
      </c>
      <c r="J916" s="197"/>
      <c r="K916" s="197"/>
      <c r="L916" s="198" t="s">
        <v>257</v>
      </c>
      <c r="M916" s="199" t="s">
        <v>486</v>
      </c>
      <c r="N916" s="200">
        <v>5</v>
      </c>
      <c r="O916" s="201">
        <v>0</v>
      </c>
      <c r="P916" s="201">
        <v>0</v>
      </c>
      <c r="Q916" s="202">
        <v>5</v>
      </c>
      <c r="R916" s="203">
        <v>133450</v>
      </c>
      <c r="S916" s="203">
        <v>240326</v>
      </c>
      <c r="T916" s="203">
        <v>23000</v>
      </c>
      <c r="U916" s="204">
        <v>396776</v>
      </c>
      <c r="V916" s="212"/>
    </row>
    <row r="917" spans="1:22" ht="25.5" customHeight="1" x14ac:dyDescent="0.15">
      <c r="A917" s="207" t="s">
        <v>3632</v>
      </c>
      <c r="B917" s="208" t="s">
        <v>3633</v>
      </c>
      <c r="C917" s="209" t="s">
        <v>3587</v>
      </c>
      <c r="D917" s="210" t="s">
        <v>54</v>
      </c>
      <c r="E917" s="211" t="s">
        <v>3634</v>
      </c>
      <c r="F917" s="230" t="s">
        <v>5241</v>
      </c>
      <c r="G917" s="194" t="s">
        <v>2110</v>
      </c>
      <c r="H917" s="195">
        <f t="shared" si="14"/>
        <v>1</v>
      </c>
      <c r="I917" s="196">
        <v>45224</v>
      </c>
      <c r="J917" s="197"/>
      <c r="K917" s="197"/>
      <c r="L917" s="198" t="s">
        <v>257</v>
      </c>
      <c r="M917" s="199" t="s">
        <v>486</v>
      </c>
      <c r="N917" s="200">
        <v>5</v>
      </c>
      <c r="O917" s="201">
        <v>0</v>
      </c>
      <c r="P917" s="201">
        <v>0</v>
      </c>
      <c r="Q917" s="202">
        <v>5</v>
      </c>
      <c r="R917" s="203">
        <v>133450</v>
      </c>
      <c r="S917" s="203">
        <v>240999</v>
      </c>
      <c r="T917" s="203">
        <v>23000</v>
      </c>
      <c r="U917" s="204">
        <v>397449</v>
      </c>
      <c r="V917" s="212"/>
    </row>
    <row r="918" spans="1:22" ht="25.5" customHeight="1" x14ac:dyDescent="0.15">
      <c r="A918" s="207" t="s">
        <v>3635</v>
      </c>
      <c r="B918" s="208" t="s">
        <v>3636</v>
      </c>
      <c r="C918" s="209" t="s">
        <v>3637</v>
      </c>
      <c r="D918" s="210" t="s">
        <v>55</v>
      </c>
      <c r="E918" s="211" t="s">
        <v>3638</v>
      </c>
      <c r="F918" s="230" t="s">
        <v>5242</v>
      </c>
      <c r="G918" s="194" t="s">
        <v>3639</v>
      </c>
      <c r="H918" s="195">
        <f t="shared" si="14"/>
        <v>1</v>
      </c>
      <c r="I918" s="196">
        <v>45119</v>
      </c>
      <c r="J918" s="197"/>
      <c r="K918" s="197"/>
      <c r="L918" s="198" t="s">
        <v>836</v>
      </c>
      <c r="M918" s="199" t="s">
        <v>837</v>
      </c>
      <c r="N918" s="200">
        <v>0</v>
      </c>
      <c r="O918" s="201">
        <v>0</v>
      </c>
      <c r="P918" s="201">
        <v>0</v>
      </c>
      <c r="Q918" s="202">
        <v>0</v>
      </c>
      <c r="R918" s="203">
        <v>35650</v>
      </c>
      <c r="S918" s="203">
        <v>104400</v>
      </c>
      <c r="T918" s="203">
        <v>0</v>
      </c>
      <c r="U918" s="204">
        <v>140050</v>
      </c>
      <c r="V918" s="212"/>
    </row>
    <row r="919" spans="1:22" ht="25.5" customHeight="1" x14ac:dyDescent="0.15">
      <c r="A919" s="207" t="s">
        <v>3640</v>
      </c>
      <c r="B919" s="208" t="s">
        <v>3641</v>
      </c>
      <c r="C919" s="209" t="s">
        <v>3637</v>
      </c>
      <c r="D919" s="210" t="s">
        <v>55</v>
      </c>
      <c r="E919" s="211" t="s">
        <v>3642</v>
      </c>
      <c r="F919" s="230" t="s">
        <v>5243</v>
      </c>
      <c r="G919" s="194" t="s">
        <v>3643</v>
      </c>
      <c r="H919" s="195">
        <f t="shared" si="14"/>
        <v>1</v>
      </c>
      <c r="I919" s="196">
        <v>45086</v>
      </c>
      <c r="J919" s="197"/>
      <c r="K919" s="197"/>
      <c r="L919" s="198" t="s">
        <v>257</v>
      </c>
      <c r="M919" s="199" t="s">
        <v>437</v>
      </c>
      <c r="N919" s="200">
        <v>4</v>
      </c>
      <c r="O919" s="201">
        <v>0</v>
      </c>
      <c r="P919" s="201">
        <v>0</v>
      </c>
      <c r="Q919" s="202">
        <v>4</v>
      </c>
      <c r="R919" s="203">
        <v>87810</v>
      </c>
      <c r="S919" s="203">
        <v>250000</v>
      </c>
      <c r="T919" s="203">
        <v>33000</v>
      </c>
      <c r="U919" s="204">
        <v>370810</v>
      </c>
      <c r="V919" s="212"/>
    </row>
    <row r="920" spans="1:22" ht="25.5" customHeight="1" x14ac:dyDescent="0.15">
      <c r="A920" s="207" t="s">
        <v>3644</v>
      </c>
      <c r="B920" s="208" t="s">
        <v>3645</v>
      </c>
      <c r="C920" s="209" t="s">
        <v>3637</v>
      </c>
      <c r="D920" s="210" t="s">
        <v>55</v>
      </c>
      <c r="E920" s="211" t="s">
        <v>3646</v>
      </c>
      <c r="F920" s="230" t="s">
        <v>5244</v>
      </c>
      <c r="G920" s="194" t="s">
        <v>3647</v>
      </c>
      <c r="H920" s="195">
        <f t="shared" si="14"/>
        <v>2</v>
      </c>
      <c r="I920" s="196">
        <v>45231</v>
      </c>
      <c r="J920" s="197">
        <v>45232</v>
      </c>
      <c r="K920" s="197"/>
      <c r="L920" s="198" t="s">
        <v>257</v>
      </c>
      <c r="M920" s="199" t="s">
        <v>437</v>
      </c>
      <c r="N920" s="200">
        <v>5</v>
      </c>
      <c r="O920" s="201">
        <v>5</v>
      </c>
      <c r="P920" s="201">
        <v>0</v>
      </c>
      <c r="Q920" s="202">
        <v>10</v>
      </c>
      <c r="R920" s="203">
        <v>201700</v>
      </c>
      <c r="S920" s="203">
        <v>469970</v>
      </c>
      <c r="T920" s="203">
        <v>50000</v>
      </c>
      <c r="U920" s="204">
        <v>721670</v>
      </c>
      <c r="V920" s="212"/>
    </row>
    <row r="921" spans="1:22" ht="25.5" customHeight="1" x14ac:dyDescent="0.15">
      <c r="A921" s="207" t="s">
        <v>3648</v>
      </c>
      <c r="B921" s="208" t="s">
        <v>3649</v>
      </c>
      <c r="C921" s="209" t="s">
        <v>3637</v>
      </c>
      <c r="D921" s="210" t="s">
        <v>55</v>
      </c>
      <c r="E921" s="211" t="s">
        <v>3650</v>
      </c>
      <c r="F921" s="230" t="s">
        <v>5245</v>
      </c>
      <c r="G921" s="194" t="s">
        <v>3647</v>
      </c>
      <c r="H921" s="195">
        <f t="shared" si="14"/>
        <v>1</v>
      </c>
      <c r="I921" s="196">
        <v>45232</v>
      </c>
      <c r="J921" s="197"/>
      <c r="K921" s="197"/>
      <c r="L921" s="198" t="s">
        <v>257</v>
      </c>
      <c r="M921" s="199" t="s">
        <v>437</v>
      </c>
      <c r="N921" s="200">
        <v>5</v>
      </c>
      <c r="O921" s="201">
        <v>0</v>
      </c>
      <c r="P921" s="201">
        <v>0</v>
      </c>
      <c r="Q921" s="202">
        <v>5</v>
      </c>
      <c r="R921" s="203">
        <v>100850</v>
      </c>
      <c r="S921" s="203">
        <v>239490</v>
      </c>
      <c r="T921" s="203">
        <v>50000</v>
      </c>
      <c r="U921" s="204">
        <v>390340</v>
      </c>
      <c r="V921" s="212"/>
    </row>
    <row r="922" spans="1:22" ht="25.5" customHeight="1" x14ac:dyDescent="0.15">
      <c r="A922" s="207" t="s">
        <v>3651</v>
      </c>
      <c r="B922" s="208" t="s">
        <v>3652</v>
      </c>
      <c r="C922" s="209" t="s">
        <v>3637</v>
      </c>
      <c r="D922" s="210" t="s">
        <v>55</v>
      </c>
      <c r="E922" s="211" t="s">
        <v>3653</v>
      </c>
      <c r="F922" s="230" t="s">
        <v>5246</v>
      </c>
      <c r="G922" s="194" t="s">
        <v>3647</v>
      </c>
      <c r="H922" s="195">
        <f t="shared" si="14"/>
        <v>1</v>
      </c>
      <c r="I922" s="196">
        <v>45231</v>
      </c>
      <c r="J922" s="197"/>
      <c r="K922" s="197"/>
      <c r="L922" s="198" t="s">
        <v>257</v>
      </c>
      <c r="M922" s="199" t="s">
        <v>437</v>
      </c>
      <c r="N922" s="200">
        <v>5</v>
      </c>
      <c r="O922" s="201">
        <v>0</v>
      </c>
      <c r="P922" s="201">
        <v>0</v>
      </c>
      <c r="Q922" s="202">
        <v>5</v>
      </c>
      <c r="R922" s="203">
        <v>100850</v>
      </c>
      <c r="S922" s="203">
        <v>234810</v>
      </c>
      <c r="T922" s="203">
        <v>50000</v>
      </c>
      <c r="U922" s="204">
        <v>385660</v>
      </c>
      <c r="V922" s="212"/>
    </row>
    <row r="923" spans="1:22" ht="25.5" customHeight="1" x14ac:dyDescent="0.15">
      <c r="A923" s="207" t="s">
        <v>3654</v>
      </c>
      <c r="B923" s="208" t="s">
        <v>3655</v>
      </c>
      <c r="C923" s="209" t="s">
        <v>3637</v>
      </c>
      <c r="D923" s="210" t="s">
        <v>55</v>
      </c>
      <c r="E923" s="211" t="s">
        <v>3656</v>
      </c>
      <c r="F923" s="230" t="s">
        <v>5247</v>
      </c>
      <c r="G923" s="194" t="s">
        <v>3657</v>
      </c>
      <c r="H923" s="195">
        <f t="shared" si="14"/>
        <v>2</v>
      </c>
      <c r="I923" s="196">
        <v>45246</v>
      </c>
      <c r="J923" s="197">
        <v>45247</v>
      </c>
      <c r="K923" s="197"/>
      <c r="L923" s="198" t="s">
        <v>257</v>
      </c>
      <c r="M923" s="199" t="s">
        <v>437</v>
      </c>
      <c r="N923" s="200">
        <v>5</v>
      </c>
      <c r="O923" s="201">
        <v>5</v>
      </c>
      <c r="P923" s="201">
        <v>0</v>
      </c>
      <c r="Q923" s="202">
        <v>10</v>
      </c>
      <c r="R923" s="203">
        <v>201700</v>
      </c>
      <c r="S923" s="203">
        <v>472260</v>
      </c>
      <c r="T923" s="203">
        <v>50000</v>
      </c>
      <c r="U923" s="204">
        <v>723960</v>
      </c>
      <c r="V923" s="212"/>
    </row>
    <row r="924" spans="1:22" ht="25.5" customHeight="1" x14ac:dyDescent="0.15">
      <c r="A924" s="207" t="s">
        <v>3658</v>
      </c>
      <c r="B924" s="208" t="s">
        <v>3659</v>
      </c>
      <c r="C924" s="209" t="s">
        <v>3637</v>
      </c>
      <c r="D924" s="210" t="s">
        <v>55</v>
      </c>
      <c r="E924" s="211" t="s">
        <v>3660</v>
      </c>
      <c r="F924" s="230" t="s">
        <v>5248</v>
      </c>
      <c r="G924" s="194" t="s">
        <v>3657</v>
      </c>
      <c r="H924" s="195">
        <f t="shared" si="14"/>
        <v>2</v>
      </c>
      <c r="I924" s="196">
        <v>45246</v>
      </c>
      <c r="J924" s="197">
        <v>45247</v>
      </c>
      <c r="K924" s="197"/>
      <c r="L924" s="198" t="s">
        <v>257</v>
      </c>
      <c r="M924" s="199" t="s">
        <v>437</v>
      </c>
      <c r="N924" s="200">
        <v>5</v>
      </c>
      <c r="O924" s="201">
        <v>5</v>
      </c>
      <c r="P924" s="201">
        <v>0</v>
      </c>
      <c r="Q924" s="202">
        <v>10</v>
      </c>
      <c r="R924" s="203">
        <v>201700</v>
      </c>
      <c r="S924" s="203">
        <v>465620</v>
      </c>
      <c r="T924" s="203">
        <v>50000</v>
      </c>
      <c r="U924" s="204">
        <v>717320</v>
      </c>
      <c r="V924" s="212"/>
    </row>
    <row r="925" spans="1:22" ht="25.5" customHeight="1" x14ac:dyDescent="0.15">
      <c r="A925" s="207" t="s">
        <v>3661</v>
      </c>
      <c r="B925" s="208" t="s">
        <v>3662</v>
      </c>
      <c r="C925" s="209" t="s">
        <v>3663</v>
      </c>
      <c r="D925" s="210" t="s">
        <v>56</v>
      </c>
      <c r="E925" s="211" t="s">
        <v>3664</v>
      </c>
      <c r="F925" s="230" t="s">
        <v>5249</v>
      </c>
      <c r="G925" s="194" t="s">
        <v>3665</v>
      </c>
      <c r="H925" s="195">
        <f t="shared" si="14"/>
        <v>1</v>
      </c>
      <c r="I925" s="196">
        <v>45113</v>
      </c>
      <c r="J925" s="197"/>
      <c r="K925" s="197"/>
      <c r="L925" s="198" t="s">
        <v>474</v>
      </c>
      <c r="M925" s="199" t="s">
        <v>480</v>
      </c>
      <c r="N925" s="200">
        <v>2</v>
      </c>
      <c r="O925" s="201">
        <v>0</v>
      </c>
      <c r="P925" s="201">
        <v>0</v>
      </c>
      <c r="Q925" s="202">
        <v>2</v>
      </c>
      <c r="R925" s="203">
        <v>52970</v>
      </c>
      <c r="S925" s="203">
        <v>71659</v>
      </c>
      <c r="T925" s="203">
        <v>48400</v>
      </c>
      <c r="U925" s="204">
        <v>173029</v>
      </c>
      <c r="V925" s="212"/>
    </row>
    <row r="926" spans="1:22" ht="25.5" customHeight="1" x14ac:dyDescent="0.15">
      <c r="A926" s="207" t="s">
        <v>3666</v>
      </c>
      <c r="B926" s="208" t="s">
        <v>3667</v>
      </c>
      <c r="C926" s="209" t="s">
        <v>3663</v>
      </c>
      <c r="D926" s="210" t="s">
        <v>56</v>
      </c>
      <c r="E926" s="211" t="s">
        <v>3668</v>
      </c>
      <c r="F926" s="230" t="s">
        <v>5250</v>
      </c>
      <c r="G926" s="194" t="s">
        <v>3669</v>
      </c>
      <c r="H926" s="195">
        <f t="shared" si="14"/>
        <v>3</v>
      </c>
      <c r="I926" s="196">
        <v>45177</v>
      </c>
      <c r="J926" s="197">
        <v>45184</v>
      </c>
      <c r="K926" s="197">
        <v>45198</v>
      </c>
      <c r="L926" s="198" t="s">
        <v>610</v>
      </c>
      <c r="M926" s="199" t="s">
        <v>611</v>
      </c>
      <c r="N926" s="200">
        <v>2</v>
      </c>
      <c r="O926" s="201">
        <v>2</v>
      </c>
      <c r="P926" s="201">
        <v>2</v>
      </c>
      <c r="Q926" s="202">
        <v>6</v>
      </c>
      <c r="R926" s="203">
        <v>200550</v>
      </c>
      <c r="S926" s="203">
        <v>9553</v>
      </c>
      <c r="T926" s="203">
        <v>3300</v>
      </c>
      <c r="U926" s="204">
        <v>213403</v>
      </c>
      <c r="V926" s="212"/>
    </row>
    <row r="927" spans="1:22" ht="25.5" customHeight="1" x14ac:dyDescent="0.15">
      <c r="A927" s="207" t="s">
        <v>3670</v>
      </c>
      <c r="B927" s="208" t="s">
        <v>3671</v>
      </c>
      <c r="C927" s="209" t="s">
        <v>3663</v>
      </c>
      <c r="D927" s="210" t="s">
        <v>56</v>
      </c>
      <c r="E927" s="211" t="s">
        <v>3672</v>
      </c>
      <c r="F927" s="230" t="s">
        <v>5251</v>
      </c>
      <c r="G927" s="194" t="s">
        <v>3589</v>
      </c>
      <c r="H927" s="195">
        <f t="shared" si="14"/>
        <v>3</v>
      </c>
      <c r="I927" s="196">
        <v>45084</v>
      </c>
      <c r="J927" s="197">
        <v>45126</v>
      </c>
      <c r="K927" s="197">
        <v>45239</v>
      </c>
      <c r="L927" s="198" t="s">
        <v>1142</v>
      </c>
      <c r="M927" s="199" t="s">
        <v>2663</v>
      </c>
      <c r="N927" s="200">
        <v>2</v>
      </c>
      <c r="O927" s="201">
        <v>2</v>
      </c>
      <c r="P927" s="201">
        <v>2</v>
      </c>
      <c r="Q927" s="202">
        <v>6</v>
      </c>
      <c r="R927" s="203">
        <v>169350</v>
      </c>
      <c r="S927" s="203">
        <v>229962</v>
      </c>
      <c r="T927" s="203">
        <v>3300</v>
      </c>
      <c r="U927" s="204">
        <v>402612</v>
      </c>
      <c r="V927" s="212"/>
    </row>
    <row r="928" spans="1:22" ht="25.5" customHeight="1" x14ac:dyDescent="0.15">
      <c r="A928" s="207" t="s">
        <v>3673</v>
      </c>
      <c r="B928" s="208" t="s">
        <v>3674</v>
      </c>
      <c r="C928" s="209" t="s">
        <v>3663</v>
      </c>
      <c r="D928" s="210" t="s">
        <v>56</v>
      </c>
      <c r="E928" s="211" t="s">
        <v>3675</v>
      </c>
      <c r="F928" s="230" t="s">
        <v>5252</v>
      </c>
      <c r="G928" s="194" t="s">
        <v>3589</v>
      </c>
      <c r="H928" s="195">
        <f t="shared" si="14"/>
        <v>3</v>
      </c>
      <c r="I928" s="196">
        <v>45266</v>
      </c>
      <c r="J928" s="197">
        <v>45267</v>
      </c>
      <c r="K928" s="197">
        <v>45268</v>
      </c>
      <c r="L928" s="198" t="s">
        <v>1142</v>
      </c>
      <c r="M928" s="199" t="s">
        <v>2663</v>
      </c>
      <c r="N928" s="200">
        <v>2</v>
      </c>
      <c r="O928" s="201">
        <v>2</v>
      </c>
      <c r="P928" s="201">
        <v>2</v>
      </c>
      <c r="Q928" s="202">
        <v>6</v>
      </c>
      <c r="R928" s="203">
        <v>200550</v>
      </c>
      <c r="S928" s="203">
        <v>107886</v>
      </c>
      <c r="T928" s="203">
        <v>0</v>
      </c>
      <c r="U928" s="204">
        <v>308436</v>
      </c>
      <c r="V928" s="212"/>
    </row>
    <row r="929" spans="1:22" ht="25.5" customHeight="1" x14ac:dyDescent="0.15">
      <c r="A929" s="207" t="s">
        <v>3676</v>
      </c>
      <c r="B929" s="208" t="s">
        <v>3677</v>
      </c>
      <c r="C929" s="209" t="s">
        <v>3663</v>
      </c>
      <c r="D929" s="210" t="s">
        <v>56</v>
      </c>
      <c r="E929" s="211" t="s">
        <v>3678</v>
      </c>
      <c r="F929" s="230" t="s">
        <v>5253</v>
      </c>
      <c r="G929" s="194" t="s">
        <v>1543</v>
      </c>
      <c r="H929" s="195">
        <f t="shared" si="14"/>
        <v>1</v>
      </c>
      <c r="I929" s="196">
        <v>45195</v>
      </c>
      <c r="J929" s="197"/>
      <c r="K929" s="197"/>
      <c r="L929" s="198" t="s">
        <v>836</v>
      </c>
      <c r="M929" s="199" t="s">
        <v>1544</v>
      </c>
      <c r="N929" s="200">
        <v>5</v>
      </c>
      <c r="O929" s="201">
        <v>0</v>
      </c>
      <c r="P929" s="201">
        <v>0</v>
      </c>
      <c r="Q929" s="202">
        <v>5</v>
      </c>
      <c r="R929" s="203">
        <v>111550</v>
      </c>
      <c r="S929" s="203">
        <v>375028</v>
      </c>
      <c r="T929" s="203">
        <v>50000</v>
      </c>
      <c r="U929" s="204">
        <v>536578</v>
      </c>
      <c r="V929" s="212" t="s">
        <v>3679</v>
      </c>
    </row>
    <row r="930" spans="1:22" ht="25.5" customHeight="1" x14ac:dyDescent="0.15">
      <c r="A930" s="207" t="s">
        <v>3680</v>
      </c>
      <c r="B930" s="208" t="s">
        <v>3681</v>
      </c>
      <c r="C930" s="209" t="s">
        <v>3663</v>
      </c>
      <c r="D930" s="210" t="s">
        <v>56</v>
      </c>
      <c r="E930" s="211" t="s">
        <v>3682</v>
      </c>
      <c r="F930" s="230" t="s">
        <v>5254</v>
      </c>
      <c r="G930" s="194" t="s">
        <v>1543</v>
      </c>
      <c r="H930" s="195">
        <f t="shared" si="14"/>
        <v>1</v>
      </c>
      <c r="I930" s="196">
        <v>45195</v>
      </c>
      <c r="J930" s="197"/>
      <c r="K930" s="197"/>
      <c r="L930" s="198" t="s">
        <v>836</v>
      </c>
      <c r="M930" s="199" t="s">
        <v>1544</v>
      </c>
      <c r="N930" s="200">
        <v>5</v>
      </c>
      <c r="O930" s="201">
        <v>0</v>
      </c>
      <c r="P930" s="201">
        <v>0</v>
      </c>
      <c r="Q930" s="202">
        <v>5</v>
      </c>
      <c r="R930" s="203">
        <v>73600</v>
      </c>
      <c r="S930" s="203">
        <v>0</v>
      </c>
      <c r="T930" s="203">
        <v>50000</v>
      </c>
      <c r="U930" s="204">
        <v>123600</v>
      </c>
      <c r="V930" s="212"/>
    </row>
    <row r="931" spans="1:22" ht="25.5" customHeight="1" x14ac:dyDescent="0.15">
      <c r="A931" s="207" t="s">
        <v>3683</v>
      </c>
      <c r="B931" s="208" t="s">
        <v>3684</v>
      </c>
      <c r="C931" s="209" t="s">
        <v>3663</v>
      </c>
      <c r="D931" s="210" t="s">
        <v>56</v>
      </c>
      <c r="E931" s="211" t="s">
        <v>3685</v>
      </c>
      <c r="F931" s="230" t="s">
        <v>5255</v>
      </c>
      <c r="G931" s="194" t="s">
        <v>1159</v>
      </c>
      <c r="H931" s="195">
        <f t="shared" si="14"/>
        <v>2</v>
      </c>
      <c r="I931" s="196">
        <v>45259</v>
      </c>
      <c r="J931" s="197">
        <v>45260</v>
      </c>
      <c r="K931" s="197"/>
      <c r="L931" s="198" t="s">
        <v>257</v>
      </c>
      <c r="M931" s="199" t="s">
        <v>486</v>
      </c>
      <c r="N931" s="200">
        <v>3</v>
      </c>
      <c r="O931" s="201">
        <v>3</v>
      </c>
      <c r="P931" s="201">
        <v>0</v>
      </c>
      <c r="Q931" s="202">
        <v>6</v>
      </c>
      <c r="R931" s="203">
        <v>149540</v>
      </c>
      <c r="S931" s="203">
        <v>466740</v>
      </c>
      <c r="T931" s="203">
        <v>49500</v>
      </c>
      <c r="U931" s="204">
        <v>665780</v>
      </c>
      <c r="V931" s="212"/>
    </row>
    <row r="932" spans="1:22" ht="25.5" customHeight="1" x14ac:dyDescent="0.15">
      <c r="A932" s="207" t="s">
        <v>3686</v>
      </c>
      <c r="B932" s="208" t="s">
        <v>3687</v>
      </c>
      <c r="C932" s="209" t="s">
        <v>3663</v>
      </c>
      <c r="D932" s="210" t="s">
        <v>56</v>
      </c>
      <c r="E932" s="211" t="s">
        <v>3688</v>
      </c>
      <c r="F932" s="230" t="s">
        <v>5256</v>
      </c>
      <c r="G932" s="194" t="s">
        <v>1159</v>
      </c>
      <c r="H932" s="195">
        <f t="shared" si="14"/>
        <v>2</v>
      </c>
      <c r="I932" s="196">
        <v>45260</v>
      </c>
      <c r="J932" s="197">
        <v>45261</v>
      </c>
      <c r="K932" s="197"/>
      <c r="L932" s="198" t="s">
        <v>257</v>
      </c>
      <c r="M932" s="199" t="s">
        <v>486</v>
      </c>
      <c r="N932" s="200">
        <v>3</v>
      </c>
      <c r="O932" s="201">
        <v>3</v>
      </c>
      <c r="P932" s="201">
        <v>0</v>
      </c>
      <c r="Q932" s="202">
        <v>6</v>
      </c>
      <c r="R932" s="203">
        <v>188660</v>
      </c>
      <c r="S932" s="203">
        <v>0</v>
      </c>
      <c r="T932" s="203">
        <v>49500</v>
      </c>
      <c r="U932" s="204">
        <v>238160</v>
      </c>
      <c r="V932" s="212"/>
    </row>
    <row r="933" spans="1:22" ht="25.5" customHeight="1" x14ac:dyDescent="0.15">
      <c r="A933" s="207" t="s">
        <v>3689</v>
      </c>
      <c r="B933" s="208" t="s">
        <v>3690</v>
      </c>
      <c r="C933" s="209" t="s">
        <v>3663</v>
      </c>
      <c r="D933" s="210" t="s">
        <v>56</v>
      </c>
      <c r="E933" s="211" t="s">
        <v>3691</v>
      </c>
      <c r="F933" s="230" t="s">
        <v>5257</v>
      </c>
      <c r="G933" s="194" t="s">
        <v>3692</v>
      </c>
      <c r="H933" s="195">
        <f t="shared" si="14"/>
        <v>3</v>
      </c>
      <c r="I933" s="196">
        <v>45091</v>
      </c>
      <c r="J933" s="197">
        <v>45092</v>
      </c>
      <c r="K933" s="197">
        <v>45105</v>
      </c>
      <c r="L933" s="198" t="s">
        <v>474</v>
      </c>
      <c r="M933" s="199" t="s">
        <v>537</v>
      </c>
      <c r="N933" s="200">
        <v>2</v>
      </c>
      <c r="O933" s="201">
        <v>2</v>
      </c>
      <c r="P933" s="201">
        <v>2</v>
      </c>
      <c r="Q933" s="202">
        <v>6</v>
      </c>
      <c r="R933" s="203">
        <v>169350</v>
      </c>
      <c r="S933" s="203">
        <v>20556</v>
      </c>
      <c r="T933" s="203">
        <v>3300</v>
      </c>
      <c r="U933" s="204">
        <v>193206</v>
      </c>
      <c r="V933" s="212"/>
    </row>
    <row r="934" spans="1:22" ht="25.5" customHeight="1" x14ac:dyDescent="0.15">
      <c r="A934" s="207" t="s">
        <v>3693</v>
      </c>
      <c r="B934" s="208" t="s">
        <v>3694</v>
      </c>
      <c r="C934" s="209" t="s">
        <v>3663</v>
      </c>
      <c r="D934" s="210" t="s">
        <v>56</v>
      </c>
      <c r="E934" s="211" t="s">
        <v>3688</v>
      </c>
      <c r="F934" s="230" t="s">
        <v>5258</v>
      </c>
      <c r="G934" s="194" t="s">
        <v>3692</v>
      </c>
      <c r="H934" s="195">
        <f t="shared" si="14"/>
        <v>3</v>
      </c>
      <c r="I934" s="196">
        <v>45176</v>
      </c>
      <c r="J934" s="197">
        <v>45183</v>
      </c>
      <c r="K934" s="197">
        <v>45184</v>
      </c>
      <c r="L934" s="198" t="s">
        <v>474</v>
      </c>
      <c r="M934" s="199" t="s">
        <v>537</v>
      </c>
      <c r="N934" s="200">
        <v>2</v>
      </c>
      <c r="O934" s="201">
        <v>2</v>
      </c>
      <c r="P934" s="201">
        <v>2</v>
      </c>
      <c r="Q934" s="202">
        <v>6</v>
      </c>
      <c r="R934" s="203">
        <v>169350</v>
      </c>
      <c r="S934" s="203">
        <v>5439</v>
      </c>
      <c r="T934" s="203">
        <v>0</v>
      </c>
      <c r="U934" s="204">
        <v>174789</v>
      </c>
      <c r="V934" s="212"/>
    </row>
    <row r="935" spans="1:22" ht="25.5" customHeight="1" x14ac:dyDescent="0.15">
      <c r="A935" s="207" t="s">
        <v>3695</v>
      </c>
      <c r="B935" s="208" t="s">
        <v>3696</v>
      </c>
      <c r="C935" s="209" t="s">
        <v>3663</v>
      </c>
      <c r="D935" s="210" t="s">
        <v>56</v>
      </c>
      <c r="E935" s="211" t="s">
        <v>3697</v>
      </c>
      <c r="F935" s="230" t="s">
        <v>5259</v>
      </c>
      <c r="G935" s="194" t="s">
        <v>3692</v>
      </c>
      <c r="H935" s="195">
        <f t="shared" si="14"/>
        <v>3</v>
      </c>
      <c r="I935" s="196">
        <v>45302</v>
      </c>
      <c r="J935" s="197">
        <v>45303</v>
      </c>
      <c r="K935" s="197">
        <v>45309</v>
      </c>
      <c r="L935" s="198" t="s">
        <v>474</v>
      </c>
      <c r="M935" s="199" t="s">
        <v>537</v>
      </c>
      <c r="N935" s="200">
        <v>2</v>
      </c>
      <c r="O935" s="201">
        <v>2</v>
      </c>
      <c r="P935" s="201">
        <v>2</v>
      </c>
      <c r="Q935" s="202">
        <v>6</v>
      </c>
      <c r="R935" s="203">
        <v>169350</v>
      </c>
      <c r="S935" s="203">
        <v>3108</v>
      </c>
      <c r="T935" s="203">
        <v>0</v>
      </c>
      <c r="U935" s="204">
        <v>172458</v>
      </c>
      <c r="V935" s="212"/>
    </row>
    <row r="936" spans="1:22" ht="25.5" customHeight="1" x14ac:dyDescent="0.15">
      <c r="A936" s="207" t="s">
        <v>3698</v>
      </c>
      <c r="B936" s="208" t="s">
        <v>3699</v>
      </c>
      <c r="C936" s="209" t="s">
        <v>3663</v>
      </c>
      <c r="D936" s="210" t="s">
        <v>56</v>
      </c>
      <c r="E936" s="211" t="s">
        <v>3700</v>
      </c>
      <c r="F936" s="230" t="s">
        <v>5260</v>
      </c>
      <c r="G936" s="194" t="s">
        <v>2094</v>
      </c>
      <c r="H936" s="195">
        <f t="shared" si="14"/>
        <v>3</v>
      </c>
      <c r="I936" s="196">
        <v>45201</v>
      </c>
      <c r="J936" s="197">
        <v>45216</v>
      </c>
      <c r="K936" s="197">
        <v>45219</v>
      </c>
      <c r="L936" s="198" t="s">
        <v>610</v>
      </c>
      <c r="M936" s="199" t="s">
        <v>611</v>
      </c>
      <c r="N936" s="200">
        <v>2</v>
      </c>
      <c r="O936" s="201">
        <v>2</v>
      </c>
      <c r="P936" s="201">
        <v>2</v>
      </c>
      <c r="Q936" s="202">
        <v>6</v>
      </c>
      <c r="R936" s="203">
        <v>200550</v>
      </c>
      <c r="S936" s="203">
        <v>25884</v>
      </c>
      <c r="T936" s="203">
        <v>3300</v>
      </c>
      <c r="U936" s="204">
        <v>229734</v>
      </c>
      <c r="V936" s="212"/>
    </row>
    <row r="937" spans="1:22" ht="25.5" customHeight="1" x14ac:dyDescent="0.15">
      <c r="A937" s="207" t="s">
        <v>3701</v>
      </c>
      <c r="B937" s="208" t="s">
        <v>3702</v>
      </c>
      <c r="C937" s="209" t="s">
        <v>3663</v>
      </c>
      <c r="D937" s="210" t="s">
        <v>56</v>
      </c>
      <c r="E937" s="211" t="s">
        <v>3703</v>
      </c>
      <c r="F937" s="230" t="s">
        <v>5261</v>
      </c>
      <c r="G937" s="194" t="s">
        <v>609</v>
      </c>
      <c r="H937" s="195">
        <f t="shared" si="14"/>
        <v>3</v>
      </c>
      <c r="I937" s="196">
        <v>45173</v>
      </c>
      <c r="J937" s="197">
        <v>45181</v>
      </c>
      <c r="K937" s="197">
        <v>45189</v>
      </c>
      <c r="L937" s="198" t="s">
        <v>610</v>
      </c>
      <c r="M937" s="199" t="s">
        <v>611</v>
      </c>
      <c r="N937" s="200">
        <v>2</v>
      </c>
      <c r="O937" s="201">
        <v>2</v>
      </c>
      <c r="P937" s="201">
        <v>2</v>
      </c>
      <c r="Q937" s="202">
        <v>6</v>
      </c>
      <c r="R937" s="203">
        <v>169350</v>
      </c>
      <c r="S937" s="203">
        <v>10848</v>
      </c>
      <c r="T937" s="203">
        <v>3300</v>
      </c>
      <c r="U937" s="204">
        <v>183498</v>
      </c>
      <c r="V937" s="212"/>
    </row>
    <row r="938" spans="1:22" ht="25.5" customHeight="1" x14ac:dyDescent="0.15">
      <c r="A938" s="207" t="s">
        <v>3704</v>
      </c>
      <c r="B938" s="208" t="s">
        <v>3705</v>
      </c>
      <c r="C938" s="209" t="s">
        <v>3706</v>
      </c>
      <c r="D938" s="210" t="s">
        <v>57</v>
      </c>
      <c r="E938" s="211" t="s">
        <v>3707</v>
      </c>
      <c r="F938" s="230" t="s">
        <v>5262</v>
      </c>
      <c r="G938" s="194" t="s">
        <v>3708</v>
      </c>
      <c r="H938" s="195">
        <f t="shared" si="14"/>
        <v>1</v>
      </c>
      <c r="I938" s="196">
        <v>45219</v>
      </c>
      <c r="J938" s="197"/>
      <c r="K938" s="197"/>
      <c r="L938" s="198" t="s">
        <v>257</v>
      </c>
      <c r="M938" s="199" t="s">
        <v>437</v>
      </c>
      <c r="N938" s="200">
        <v>5</v>
      </c>
      <c r="O938" s="201">
        <v>0</v>
      </c>
      <c r="P938" s="201">
        <v>0</v>
      </c>
      <c r="Q938" s="202">
        <v>5</v>
      </c>
      <c r="R938" s="203">
        <v>100850</v>
      </c>
      <c r="S938" s="203">
        <v>500000</v>
      </c>
      <c r="T938" s="203">
        <v>50000</v>
      </c>
      <c r="U938" s="204">
        <v>650850</v>
      </c>
      <c r="V938" s="212" t="s">
        <v>3709</v>
      </c>
    </row>
    <row r="939" spans="1:22" ht="25.5" customHeight="1" x14ac:dyDescent="0.15">
      <c r="A939" s="207" t="s">
        <v>3710</v>
      </c>
      <c r="B939" s="208" t="s">
        <v>3711</v>
      </c>
      <c r="C939" s="209" t="s">
        <v>3706</v>
      </c>
      <c r="D939" s="210" t="s">
        <v>57</v>
      </c>
      <c r="E939" s="211" t="s">
        <v>3712</v>
      </c>
      <c r="F939" s="230" t="s">
        <v>5263</v>
      </c>
      <c r="G939" s="194" t="s">
        <v>3708</v>
      </c>
      <c r="H939" s="195">
        <f t="shared" si="14"/>
        <v>1</v>
      </c>
      <c r="I939" s="196">
        <v>45219</v>
      </c>
      <c r="J939" s="197"/>
      <c r="K939" s="197"/>
      <c r="L939" s="198" t="s">
        <v>257</v>
      </c>
      <c r="M939" s="199" t="s">
        <v>437</v>
      </c>
      <c r="N939" s="200">
        <v>5</v>
      </c>
      <c r="O939" s="201">
        <v>0</v>
      </c>
      <c r="P939" s="201">
        <v>0</v>
      </c>
      <c r="Q939" s="202">
        <v>5</v>
      </c>
      <c r="R939" s="203">
        <v>100850</v>
      </c>
      <c r="S939" s="203">
        <v>0</v>
      </c>
      <c r="T939" s="203">
        <v>50000</v>
      </c>
      <c r="U939" s="204">
        <v>150850</v>
      </c>
      <c r="V939" s="212"/>
    </row>
    <row r="940" spans="1:22" ht="25.5" customHeight="1" x14ac:dyDescent="0.15">
      <c r="A940" s="207" t="s">
        <v>3713</v>
      </c>
      <c r="B940" s="208" t="s">
        <v>3714</v>
      </c>
      <c r="C940" s="209" t="s">
        <v>3706</v>
      </c>
      <c r="D940" s="210" t="s">
        <v>57</v>
      </c>
      <c r="E940" s="211" t="s">
        <v>3715</v>
      </c>
      <c r="F940" s="230" t="s">
        <v>5264</v>
      </c>
      <c r="G940" s="194" t="s">
        <v>3716</v>
      </c>
      <c r="H940" s="195">
        <f t="shared" si="14"/>
        <v>3</v>
      </c>
      <c r="I940" s="196">
        <v>45267</v>
      </c>
      <c r="J940" s="197">
        <v>45274</v>
      </c>
      <c r="K940" s="197">
        <v>45281</v>
      </c>
      <c r="L940" s="198" t="s">
        <v>474</v>
      </c>
      <c r="M940" s="199" t="s">
        <v>2448</v>
      </c>
      <c r="N940" s="200">
        <v>2</v>
      </c>
      <c r="O940" s="201">
        <v>2</v>
      </c>
      <c r="P940" s="201">
        <v>2</v>
      </c>
      <c r="Q940" s="202">
        <v>6</v>
      </c>
      <c r="R940" s="203">
        <v>169350</v>
      </c>
      <c r="S940" s="203">
        <v>32280</v>
      </c>
      <c r="T940" s="203">
        <v>0</v>
      </c>
      <c r="U940" s="204">
        <v>201630</v>
      </c>
      <c r="V940" s="212"/>
    </row>
    <row r="941" spans="1:22" ht="25.5" customHeight="1" x14ac:dyDescent="0.15">
      <c r="A941" s="207" t="s">
        <v>3717</v>
      </c>
      <c r="B941" s="208" t="s">
        <v>3718</v>
      </c>
      <c r="C941" s="209" t="s">
        <v>3706</v>
      </c>
      <c r="D941" s="210" t="s">
        <v>57</v>
      </c>
      <c r="E941" s="211" t="s">
        <v>3719</v>
      </c>
      <c r="F941" s="230" t="s">
        <v>5265</v>
      </c>
      <c r="G941" s="194" t="s">
        <v>3720</v>
      </c>
      <c r="H941" s="195">
        <f t="shared" si="14"/>
        <v>2</v>
      </c>
      <c r="I941" s="196">
        <v>45244</v>
      </c>
      <c r="J941" s="197">
        <v>45251</v>
      </c>
      <c r="K941" s="197"/>
      <c r="L941" s="198" t="s">
        <v>257</v>
      </c>
      <c r="M941" s="199" t="s">
        <v>564</v>
      </c>
      <c r="N941" s="200">
        <v>3</v>
      </c>
      <c r="O941" s="201">
        <v>3</v>
      </c>
      <c r="P941" s="201">
        <v>0</v>
      </c>
      <c r="Q941" s="202">
        <v>6</v>
      </c>
      <c r="R941" s="203">
        <v>169100</v>
      </c>
      <c r="S941" s="203">
        <v>22254</v>
      </c>
      <c r="T941" s="203">
        <v>0</v>
      </c>
      <c r="U941" s="204">
        <v>191354</v>
      </c>
      <c r="V941" s="212"/>
    </row>
    <row r="942" spans="1:22" ht="25.5" customHeight="1" x14ac:dyDescent="0.15">
      <c r="A942" s="207" t="s">
        <v>3721</v>
      </c>
      <c r="B942" s="208" t="s">
        <v>3722</v>
      </c>
      <c r="C942" s="209" t="s">
        <v>3706</v>
      </c>
      <c r="D942" s="210" t="s">
        <v>57</v>
      </c>
      <c r="E942" s="211" t="s">
        <v>3723</v>
      </c>
      <c r="F942" s="230" t="s">
        <v>5266</v>
      </c>
      <c r="G942" s="194" t="s">
        <v>3724</v>
      </c>
      <c r="H942" s="195">
        <f t="shared" si="14"/>
        <v>1</v>
      </c>
      <c r="I942" s="196">
        <v>45118</v>
      </c>
      <c r="J942" s="197"/>
      <c r="K942" s="197"/>
      <c r="L942" s="198" t="s">
        <v>462</v>
      </c>
      <c r="M942" s="199" t="s">
        <v>717</v>
      </c>
      <c r="N942" s="200">
        <v>2</v>
      </c>
      <c r="O942" s="201">
        <v>0</v>
      </c>
      <c r="P942" s="201">
        <v>0</v>
      </c>
      <c r="Q942" s="202">
        <v>2</v>
      </c>
      <c r="R942" s="203">
        <v>59090</v>
      </c>
      <c r="S942" s="203">
        <v>245825</v>
      </c>
      <c r="T942" s="203">
        <v>24520</v>
      </c>
      <c r="U942" s="204">
        <v>329435</v>
      </c>
      <c r="V942" s="212"/>
    </row>
    <row r="943" spans="1:22" ht="25.5" customHeight="1" x14ac:dyDescent="0.15">
      <c r="A943" s="207" t="s">
        <v>3725</v>
      </c>
      <c r="B943" s="208" t="s">
        <v>3726</v>
      </c>
      <c r="C943" s="209" t="s">
        <v>3706</v>
      </c>
      <c r="D943" s="210" t="s">
        <v>57</v>
      </c>
      <c r="E943" s="211" t="s">
        <v>3727</v>
      </c>
      <c r="F943" s="230" t="s">
        <v>5267</v>
      </c>
      <c r="G943" s="194" t="s">
        <v>3724</v>
      </c>
      <c r="H943" s="195">
        <f t="shared" si="14"/>
        <v>1</v>
      </c>
      <c r="I943" s="196">
        <v>45119</v>
      </c>
      <c r="J943" s="197"/>
      <c r="K943" s="197"/>
      <c r="L943" s="198" t="s">
        <v>462</v>
      </c>
      <c r="M943" s="199" t="s">
        <v>717</v>
      </c>
      <c r="N943" s="200">
        <v>2</v>
      </c>
      <c r="O943" s="201">
        <v>0</v>
      </c>
      <c r="P943" s="201">
        <v>0</v>
      </c>
      <c r="Q943" s="202">
        <v>2</v>
      </c>
      <c r="R943" s="203">
        <v>59090</v>
      </c>
      <c r="S943" s="203">
        <v>0</v>
      </c>
      <c r="T943" s="203">
        <v>0</v>
      </c>
      <c r="U943" s="204">
        <v>59090</v>
      </c>
      <c r="V943" s="212"/>
    </row>
    <row r="944" spans="1:22" ht="25.5" customHeight="1" x14ac:dyDescent="0.15">
      <c r="A944" s="207" t="s">
        <v>3728</v>
      </c>
      <c r="B944" s="208" t="s">
        <v>3729</v>
      </c>
      <c r="C944" s="209" t="s">
        <v>3706</v>
      </c>
      <c r="D944" s="210" t="s">
        <v>57</v>
      </c>
      <c r="E944" s="211" t="s">
        <v>3730</v>
      </c>
      <c r="F944" s="230" t="s">
        <v>5268</v>
      </c>
      <c r="G944" s="194" t="s">
        <v>3731</v>
      </c>
      <c r="H944" s="195">
        <f t="shared" si="14"/>
        <v>1</v>
      </c>
      <c r="I944" s="196">
        <v>45275</v>
      </c>
      <c r="J944" s="197"/>
      <c r="K944" s="197"/>
      <c r="L944" s="198" t="s">
        <v>257</v>
      </c>
      <c r="M944" s="199" t="s">
        <v>437</v>
      </c>
      <c r="N944" s="200">
        <v>0</v>
      </c>
      <c r="O944" s="201">
        <v>0</v>
      </c>
      <c r="P944" s="201">
        <v>0</v>
      </c>
      <c r="Q944" s="202">
        <v>0</v>
      </c>
      <c r="R944" s="203">
        <v>35650</v>
      </c>
      <c r="S944" s="203">
        <v>12808</v>
      </c>
      <c r="T944" s="203">
        <v>0</v>
      </c>
      <c r="U944" s="204">
        <v>48458</v>
      </c>
      <c r="V944" s="212"/>
    </row>
    <row r="945" spans="1:22" ht="25.5" customHeight="1" x14ac:dyDescent="0.15">
      <c r="A945" s="207" t="s">
        <v>3732</v>
      </c>
      <c r="B945" s="208" t="s">
        <v>3733</v>
      </c>
      <c r="C945" s="209" t="s">
        <v>3734</v>
      </c>
      <c r="D945" s="210" t="s">
        <v>58</v>
      </c>
      <c r="E945" s="211" t="s">
        <v>3735</v>
      </c>
      <c r="F945" s="230" t="s">
        <v>5269</v>
      </c>
      <c r="G945" s="194" t="s">
        <v>2551</v>
      </c>
      <c r="H945" s="195">
        <f t="shared" si="14"/>
        <v>1</v>
      </c>
      <c r="I945" s="196">
        <v>45239</v>
      </c>
      <c r="J945" s="197"/>
      <c r="K945" s="197"/>
      <c r="L945" s="198" t="s">
        <v>531</v>
      </c>
      <c r="M945" s="199" t="s">
        <v>480</v>
      </c>
      <c r="N945" s="200">
        <v>5</v>
      </c>
      <c r="O945" s="201">
        <v>0</v>
      </c>
      <c r="P945" s="201">
        <v>0</v>
      </c>
      <c r="Q945" s="202">
        <v>5</v>
      </c>
      <c r="R945" s="203">
        <v>133450</v>
      </c>
      <c r="S945" s="203">
        <v>459422</v>
      </c>
      <c r="T945" s="203">
        <v>36740</v>
      </c>
      <c r="U945" s="204">
        <v>629612</v>
      </c>
      <c r="V945" s="212" t="s">
        <v>3736</v>
      </c>
    </row>
    <row r="946" spans="1:22" ht="25.5" customHeight="1" x14ac:dyDescent="0.15">
      <c r="A946" s="207" t="s">
        <v>3737</v>
      </c>
      <c r="B946" s="208" t="s">
        <v>3738</v>
      </c>
      <c r="C946" s="209" t="s">
        <v>3734</v>
      </c>
      <c r="D946" s="210" t="s">
        <v>58</v>
      </c>
      <c r="E946" s="211" t="s">
        <v>3739</v>
      </c>
      <c r="F946" s="230" t="s">
        <v>5270</v>
      </c>
      <c r="G946" s="194" t="s">
        <v>2551</v>
      </c>
      <c r="H946" s="195">
        <f t="shared" si="14"/>
        <v>1</v>
      </c>
      <c r="I946" s="196">
        <v>45240</v>
      </c>
      <c r="J946" s="197"/>
      <c r="K946" s="197"/>
      <c r="L946" s="198" t="s">
        <v>531</v>
      </c>
      <c r="M946" s="199" t="s">
        <v>480</v>
      </c>
      <c r="N946" s="200">
        <v>5</v>
      </c>
      <c r="O946" s="201">
        <v>0</v>
      </c>
      <c r="P946" s="201">
        <v>0</v>
      </c>
      <c r="Q946" s="202">
        <v>5</v>
      </c>
      <c r="R946" s="203">
        <v>100850</v>
      </c>
      <c r="S946" s="203">
        <v>0</v>
      </c>
      <c r="T946" s="203">
        <v>36080</v>
      </c>
      <c r="U946" s="204">
        <v>136930</v>
      </c>
      <c r="V946" s="212"/>
    </row>
    <row r="947" spans="1:22" ht="25.5" customHeight="1" x14ac:dyDescent="0.15">
      <c r="A947" s="207" t="s">
        <v>3740</v>
      </c>
      <c r="B947" s="208" t="s">
        <v>3741</v>
      </c>
      <c r="C947" s="209" t="s">
        <v>3734</v>
      </c>
      <c r="D947" s="210" t="s">
        <v>58</v>
      </c>
      <c r="E947" s="211" t="s">
        <v>3742</v>
      </c>
      <c r="F947" s="230" t="s">
        <v>5271</v>
      </c>
      <c r="G947" s="194" t="s">
        <v>2551</v>
      </c>
      <c r="H947" s="195">
        <f t="shared" si="14"/>
        <v>1</v>
      </c>
      <c r="I947" s="196">
        <v>45244</v>
      </c>
      <c r="J947" s="197"/>
      <c r="K947" s="197"/>
      <c r="L947" s="198" t="s">
        <v>531</v>
      </c>
      <c r="M947" s="199" t="s">
        <v>480</v>
      </c>
      <c r="N947" s="200">
        <v>5</v>
      </c>
      <c r="O947" s="201">
        <v>0</v>
      </c>
      <c r="P947" s="201">
        <v>0</v>
      </c>
      <c r="Q947" s="202">
        <v>5</v>
      </c>
      <c r="R947" s="203">
        <v>133450</v>
      </c>
      <c r="S947" s="203">
        <v>250000</v>
      </c>
      <c r="T947" s="203">
        <v>26300</v>
      </c>
      <c r="U947" s="204">
        <v>409750</v>
      </c>
      <c r="V947" s="212"/>
    </row>
    <row r="948" spans="1:22" ht="25.5" customHeight="1" x14ac:dyDescent="0.15">
      <c r="A948" s="207" t="s">
        <v>3743</v>
      </c>
      <c r="B948" s="208" t="s">
        <v>3744</v>
      </c>
      <c r="C948" s="209" t="s">
        <v>3734</v>
      </c>
      <c r="D948" s="210" t="s">
        <v>58</v>
      </c>
      <c r="E948" s="211" t="s">
        <v>3745</v>
      </c>
      <c r="F948" s="230" t="s">
        <v>5272</v>
      </c>
      <c r="G948" s="194" t="s">
        <v>2551</v>
      </c>
      <c r="H948" s="195">
        <f t="shared" si="14"/>
        <v>2</v>
      </c>
      <c r="I948" s="196">
        <v>45251</v>
      </c>
      <c r="J948" s="197">
        <v>45252</v>
      </c>
      <c r="K948" s="197"/>
      <c r="L948" s="198" t="s">
        <v>531</v>
      </c>
      <c r="M948" s="199" t="s">
        <v>480</v>
      </c>
      <c r="N948" s="200">
        <v>5</v>
      </c>
      <c r="O948" s="201">
        <v>5</v>
      </c>
      <c r="P948" s="201">
        <v>0</v>
      </c>
      <c r="Q948" s="202">
        <v>10</v>
      </c>
      <c r="R948" s="203">
        <v>234300</v>
      </c>
      <c r="S948" s="203">
        <v>496426</v>
      </c>
      <c r="T948" s="203">
        <v>49560</v>
      </c>
      <c r="U948" s="204">
        <v>780286</v>
      </c>
      <c r="V948" s="212"/>
    </row>
    <row r="949" spans="1:22" ht="25.5" customHeight="1" x14ac:dyDescent="0.15">
      <c r="A949" s="207" t="s">
        <v>3746</v>
      </c>
      <c r="B949" s="208" t="s">
        <v>3747</v>
      </c>
      <c r="C949" s="209" t="s">
        <v>3734</v>
      </c>
      <c r="D949" s="210" t="s">
        <v>58</v>
      </c>
      <c r="E949" s="211" t="s">
        <v>3748</v>
      </c>
      <c r="F949" s="230" t="s">
        <v>5273</v>
      </c>
      <c r="G949" s="194" t="s">
        <v>2551</v>
      </c>
      <c r="H949" s="195">
        <f t="shared" si="14"/>
        <v>2</v>
      </c>
      <c r="I949" s="196">
        <v>45265</v>
      </c>
      <c r="J949" s="197">
        <v>45266</v>
      </c>
      <c r="K949" s="197"/>
      <c r="L949" s="198" t="s">
        <v>531</v>
      </c>
      <c r="M949" s="199" t="s">
        <v>480</v>
      </c>
      <c r="N949" s="200">
        <v>5</v>
      </c>
      <c r="O949" s="201">
        <v>5</v>
      </c>
      <c r="P949" s="201">
        <v>0</v>
      </c>
      <c r="Q949" s="202">
        <v>10</v>
      </c>
      <c r="R949" s="203">
        <v>201700</v>
      </c>
      <c r="S949" s="203">
        <v>500000</v>
      </c>
      <c r="T949" s="203">
        <v>46300</v>
      </c>
      <c r="U949" s="204">
        <v>748000</v>
      </c>
      <c r="V949" s="212"/>
    </row>
    <row r="950" spans="1:22" ht="25.5" customHeight="1" x14ac:dyDescent="0.15">
      <c r="A950" s="207" t="s">
        <v>3749</v>
      </c>
      <c r="B950" s="208" t="s">
        <v>3750</v>
      </c>
      <c r="C950" s="209" t="s">
        <v>3734</v>
      </c>
      <c r="D950" s="210" t="s">
        <v>58</v>
      </c>
      <c r="E950" s="211" t="s">
        <v>3751</v>
      </c>
      <c r="F950" s="230" t="s">
        <v>5274</v>
      </c>
      <c r="G950" s="194" t="s">
        <v>3752</v>
      </c>
      <c r="H950" s="195">
        <f t="shared" si="14"/>
        <v>3</v>
      </c>
      <c r="I950" s="196">
        <v>45083</v>
      </c>
      <c r="J950" s="197">
        <v>45084</v>
      </c>
      <c r="K950" s="197">
        <v>45085</v>
      </c>
      <c r="L950" s="198" t="s">
        <v>257</v>
      </c>
      <c r="M950" s="199" t="s">
        <v>684</v>
      </c>
      <c r="N950" s="200">
        <v>3</v>
      </c>
      <c r="O950" s="201">
        <v>3</v>
      </c>
      <c r="P950" s="201">
        <v>3</v>
      </c>
      <c r="Q950" s="202">
        <v>9</v>
      </c>
      <c r="R950" s="203">
        <v>243870</v>
      </c>
      <c r="S950" s="203">
        <v>357230</v>
      </c>
      <c r="T950" s="203">
        <v>0</v>
      </c>
      <c r="U950" s="204">
        <v>601100</v>
      </c>
      <c r="V950" s="212"/>
    </row>
    <row r="951" spans="1:22" ht="25.5" customHeight="1" x14ac:dyDescent="0.15">
      <c r="A951" s="207" t="s">
        <v>3753</v>
      </c>
      <c r="B951" s="208" t="s">
        <v>3754</v>
      </c>
      <c r="C951" s="209" t="s">
        <v>3734</v>
      </c>
      <c r="D951" s="210" t="s">
        <v>58</v>
      </c>
      <c r="E951" s="211" t="s">
        <v>3755</v>
      </c>
      <c r="F951" s="230" t="s">
        <v>5275</v>
      </c>
      <c r="G951" s="194" t="s">
        <v>3752</v>
      </c>
      <c r="H951" s="195">
        <f t="shared" si="14"/>
        <v>3</v>
      </c>
      <c r="I951" s="196">
        <v>45167</v>
      </c>
      <c r="J951" s="197">
        <v>45168</v>
      </c>
      <c r="K951" s="197">
        <v>45169</v>
      </c>
      <c r="L951" s="198" t="s">
        <v>257</v>
      </c>
      <c r="M951" s="199" t="s">
        <v>684</v>
      </c>
      <c r="N951" s="200">
        <v>2</v>
      </c>
      <c r="O951" s="201">
        <v>2</v>
      </c>
      <c r="P951" s="201">
        <v>2</v>
      </c>
      <c r="Q951" s="202">
        <v>6</v>
      </c>
      <c r="R951" s="203" t="s">
        <v>3756</v>
      </c>
      <c r="S951" s="203">
        <v>354440</v>
      </c>
      <c r="T951" s="203">
        <v>0</v>
      </c>
      <c r="U951" s="204">
        <v>578750</v>
      </c>
      <c r="V951" s="212"/>
    </row>
    <row r="952" spans="1:22" ht="25.5" customHeight="1" x14ac:dyDescent="0.15">
      <c r="A952" s="207" t="s">
        <v>3757</v>
      </c>
      <c r="B952" s="208" t="s">
        <v>3758</v>
      </c>
      <c r="C952" s="209" t="s">
        <v>3734</v>
      </c>
      <c r="D952" s="210" t="s">
        <v>58</v>
      </c>
      <c r="E952" s="211" t="s">
        <v>3759</v>
      </c>
      <c r="F952" s="230" t="s">
        <v>5276</v>
      </c>
      <c r="G952" s="194" t="s">
        <v>3760</v>
      </c>
      <c r="H952" s="195">
        <f t="shared" si="14"/>
        <v>3</v>
      </c>
      <c r="I952" s="196">
        <v>45114</v>
      </c>
      <c r="J952" s="197">
        <v>45120</v>
      </c>
      <c r="K952" s="197">
        <v>45121</v>
      </c>
      <c r="L952" s="198" t="s">
        <v>474</v>
      </c>
      <c r="M952" s="199" t="s">
        <v>537</v>
      </c>
      <c r="N952" s="200">
        <v>5</v>
      </c>
      <c r="O952" s="201">
        <v>5</v>
      </c>
      <c r="P952" s="201">
        <v>5</v>
      </c>
      <c r="Q952" s="202">
        <v>15</v>
      </c>
      <c r="R952" s="203">
        <v>340950</v>
      </c>
      <c r="S952" s="203">
        <v>40320</v>
      </c>
      <c r="T952" s="203">
        <v>0</v>
      </c>
      <c r="U952" s="204">
        <v>381270</v>
      </c>
      <c r="V952" s="212"/>
    </row>
    <row r="953" spans="1:22" ht="25.5" customHeight="1" x14ac:dyDescent="0.15">
      <c r="A953" s="207" t="s">
        <v>3761</v>
      </c>
      <c r="B953" s="208" t="s">
        <v>3762</v>
      </c>
      <c r="C953" s="209" t="s">
        <v>3734</v>
      </c>
      <c r="D953" s="210" t="s">
        <v>58</v>
      </c>
      <c r="E953" s="211" t="s">
        <v>3763</v>
      </c>
      <c r="F953" s="230" t="s">
        <v>5277</v>
      </c>
      <c r="G953" s="194" t="s">
        <v>3760</v>
      </c>
      <c r="H953" s="195">
        <f t="shared" si="14"/>
        <v>3</v>
      </c>
      <c r="I953" s="196">
        <v>45175</v>
      </c>
      <c r="J953" s="197">
        <v>45176</v>
      </c>
      <c r="K953" s="197">
        <v>45177</v>
      </c>
      <c r="L953" s="198" t="s">
        <v>474</v>
      </c>
      <c r="M953" s="199" t="s">
        <v>537</v>
      </c>
      <c r="N953" s="200">
        <v>5</v>
      </c>
      <c r="O953" s="201">
        <v>5</v>
      </c>
      <c r="P953" s="201">
        <v>5</v>
      </c>
      <c r="Q953" s="202">
        <v>15</v>
      </c>
      <c r="R953" s="203">
        <v>340950</v>
      </c>
      <c r="S953" s="203">
        <v>40320</v>
      </c>
      <c r="T953" s="203">
        <v>0</v>
      </c>
      <c r="U953" s="204">
        <v>381270</v>
      </c>
      <c r="V953" s="212"/>
    </row>
    <row r="954" spans="1:22" ht="25.5" customHeight="1" x14ac:dyDescent="0.15">
      <c r="A954" s="207" t="s">
        <v>3764</v>
      </c>
      <c r="B954" s="208" t="s">
        <v>3765</v>
      </c>
      <c r="C954" s="209" t="s">
        <v>3734</v>
      </c>
      <c r="D954" s="210" t="s">
        <v>58</v>
      </c>
      <c r="E954" s="211" t="s">
        <v>3766</v>
      </c>
      <c r="F954" s="230" t="s">
        <v>5278</v>
      </c>
      <c r="G954" s="194" t="s">
        <v>3760</v>
      </c>
      <c r="H954" s="195">
        <f t="shared" si="14"/>
        <v>3</v>
      </c>
      <c r="I954" s="196">
        <v>45194</v>
      </c>
      <c r="J954" s="197">
        <v>45195</v>
      </c>
      <c r="K954" s="197">
        <v>45196</v>
      </c>
      <c r="L954" s="198" t="s">
        <v>474</v>
      </c>
      <c r="M954" s="199" t="s">
        <v>537</v>
      </c>
      <c r="N954" s="200">
        <v>5</v>
      </c>
      <c r="O954" s="201">
        <v>5</v>
      </c>
      <c r="P954" s="201">
        <v>5</v>
      </c>
      <c r="Q954" s="202">
        <v>15</v>
      </c>
      <c r="R954" s="203">
        <v>340950</v>
      </c>
      <c r="S954" s="203">
        <v>46440</v>
      </c>
      <c r="T954" s="203">
        <v>0</v>
      </c>
      <c r="U954" s="204">
        <v>387390</v>
      </c>
      <c r="V954" s="212"/>
    </row>
    <row r="955" spans="1:22" ht="25.5" customHeight="1" x14ac:dyDescent="0.15">
      <c r="A955" s="207" t="s">
        <v>3767</v>
      </c>
      <c r="B955" s="208" t="s">
        <v>3768</v>
      </c>
      <c r="C955" s="209" t="s">
        <v>3734</v>
      </c>
      <c r="D955" s="210" t="s">
        <v>58</v>
      </c>
      <c r="E955" s="211" t="s">
        <v>3769</v>
      </c>
      <c r="F955" s="230" t="s">
        <v>5279</v>
      </c>
      <c r="G955" s="194" t="s">
        <v>3760</v>
      </c>
      <c r="H955" s="195">
        <f t="shared" si="14"/>
        <v>3</v>
      </c>
      <c r="I955" s="196">
        <v>45210</v>
      </c>
      <c r="J955" s="197">
        <v>45211</v>
      </c>
      <c r="K955" s="197">
        <v>45212</v>
      </c>
      <c r="L955" s="198" t="s">
        <v>474</v>
      </c>
      <c r="M955" s="199" t="s">
        <v>537</v>
      </c>
      <c r="N955" s="200">
        <v>5</v>
      </c>
      <c r="O955" s="201">
        <v>5</v>
      </c>
      <c r="P955" s="201">
        <v>5</v>
      </c>
      <c r="Q955" s="202">
        <v>15</v>
      </c>
      <c r="R955" s="203">
        <v>340950</v>
      </c>
      <c r="S955" s="203">
        <v>11160</v>
      </c>
      <c r="T955" s="203">
        <v>0</v>
      </c>
      <c r="U955" s="204">
        <v>352110</v>
      </c>
      <c r="V955" s="212"/>
    </row>
    <row r="956" spans="1:22" ht="25.5" customHeight="1" x14ac:dyDescent="0.15">
      <c r="A956" s="207" t="s">
        <v>3770</v>
      </c>
      <c r="B956" s="208" t="s">
        <v>3771</v>
      </c>
      <c r="C956" s="209" t="s">
        <v>3734</v>
      </c>
      <c r="D956" s="210" t="s">
        <v>58</v>
      </c>
      <c r="E956" s="211" t="s">
        <v>3772</v>
      </c>
      <c r="F956" s="230" t="s">
        <v>5280</v>
      </c>
      <c r="G956" s="194" t="s">
        <v>3773</v>
      </c>
      <c r="H956" s="195">
        <f t="shared" si="14"/>
        <v>2</v>
      </c>
      <c r="I956" s="196">
        <v>45106</v>
      </c>
      <c r="J956" s="197">
        <v>45107</v>
      </c>
      <c r="K956" s="197"/>
      <c r="L956" s="198" t="s">
        <v>257</v>
      </c>
      <c r="M956" s="199" t="s">
        <v>486</v>
      </c>
      <c r="N956" s="200">
        <v>2</v>
      </c>
      <c r="O956" s="201">
        <v>2</v>
      </c>
      <c r="P956" s="201">
        <v>0</v>
      </c>
      <c r="Q956" s="202">
        <v>4</v>
      </c>
      <c r="R956" s="203">
        <v>136500</v>
      </c>
      <c r="S956" s="203">
        <v>6400</v>
      </c>
      <c r="T956" s="203">
        <v>0</v>
      </c>
      <c r="U956" s="204">
        <v>142900</v>
      </c>
      <c r="V956" s="212"/>
    </row>
    <row r="957" spans="1:22" ht="25.5" customHeight="1" x14ac:dyDescent="0.15">
      <c r="A957" s="207" t="s">
        <v>3774</v>
      </c>
      <c r="B957" s="208" t="s">
        <v>3775</v>
      </c>
      <c r="C957" s="209" t="s">
        <v>3734</v>
      </c>
      <c r="D957" s="210" t="s">
        <v>58</v>
      </c>
      <c r="E957" s="211" t="s">
        <v>3776</v>
      </c>
      <c r="F957" s="230" t="s">
        <v>5281</v>
      </c>
      <c r="G957" s="194" t="s">
        <v>3773</v>
      </c>
      <c r="H957" s="195">
        <f t="shared" si="14"/>
        <v>3</v>
      </c>
      <c r="I957" s="196">
        <v>45236</v>
      </c>
      <c r="J957" s="197">
        <v>45237</v>
      </c>
      <c r="K957" s="197">
        <v>45238</v>
      </c>
      <c r="L957" s="198" t="s">
        <v>257</v>
      </c>
      <c r="M957" s="199" t="s">
        <v>486</v>
      </c>
      <c r="N957" s="200">
        <v>2</v>
      </c>
      <c r="O957" s="201">
        <v>2</v>
      </c>
      <c r="P957" s="201">
        <v>2</v>
      </c>
      <c r="Q957" s="202">
        <v>6</v>
      </c>
      <c r="R957" s="203">
        <v>185190</v>
      </c>
      <c r="S957" s="203">
        <v>9600</v>
      </c>
      <c r="T957" s="203">
        <v>0</v>
      </c>
      <c r="U957" s="204">
        <v>194790</v>
      </c>
      <c r="V957" s="212"/>
    </row>
    <row r="958" spans="1:22" ht="25.5" customHeight="1" x14ac:dyDescent="0.15">
      <c r="A958" s="207" t="s">
        <v>3777</v>
      </c>
      <c r="B958" s="208" t="s">
        <v>3778</v>
      </c>
      <c r="C958" s="209" t="s">
        <v>3734</v>
      </c>
      <c r="D958" s="210" t="s">
        <v>58</v>
      </c>
      <c r="E958" s="211" t="s">
        <v>3779</v>
      </c>
      <c r="F958" s="230" t="s">
        <v>5282</v>
      </c>
      <c r="G958" s="194" t="s">
        <v>3558</v>
      </c>
      <c r="H958" s="195">
        <f t="shared" si="14"/>
        <v>2</v>
      </c>
      <c r="I958" s="196">
        <v>45092</v>
      </c>
      <c r="J958" s="197">
        <v>45093</v>
      </c>
      <c r="K958" s="197"/>
      <c r="L958" s="198" t="s">
        <v>257</v>
      </c>
      <c r="M958" s="199" t="s">
        <v>684</v>
      </c>
      <c r="N958" s="200">
        <v>1</v>
      </c>
      <c r="O958" s="201">
        <v>1</v>
      </c>
      <c r="P958" s="201">
        <v>0</v>
      </c>
      <c r="Q958" s="202">
        <v>2</v>
      </c>
      <c r="R958" s="203">
        <v>97300</v>
      </c>
      <c r="S958" s="203">
        <v>263900</v>
      </c>
      <c r="T958" s="203">
        <v>31005</v>
      </c>
      <c r="U958" s="204">
        <v>392205</v>
      </c>
      <c r="V958" s="212"/>
    </row>
    <row r="959" spans="1:22" ht="25.5" customHeight="1" x14ac:dyDescent="0.15">
      <c r="A959" s="207" t="s">
        <v>3780</v>
      </c>
      <c r="B959" s="208" t="s">
        <v>3781</v>
      </c>
      <c r="C959" s="209" t="s">
        <v>3734</v>
      </c>
      <c r="D959" s="210" t="s">
        <v>58</v>
      </c>
      <c r="E959" s="211" t="s">
        <v>3782</v>
      </c>
      <c r="F959" s="230" t="s">
        <v>5283</v>
      </c>
      <c r="G959" s="194" t="s">
        <v>3783</v>
      </c>
      <c r="H959" s="195">
        <f t="shared" si="14"/>
        <v>3</v>
      </c>
      <c r="I959" s="219">
        <v>45182</v>
      </c>
      <c r="J959" s="220">
        <v>45182</v>
      </c>
      <c r="K959" s="197">
        <v>45183</v>
      </c>
      <c r="L959" s="198" t="s">
        <v>257</v>
      </c>
      <c r="M959" s="199" t="s">
        <v>922</v>
      </c>
      <c r="N959" s="200">
        <v>3</v>
      </c>
      <c r="O959" s="201">
        <v>3</v>
      </c>
      <c r="P959" s="201">
        <v>3</v>
      </c>
      <c r="Q959" s="202">
        <v>9</v>
      </c>
      <c r="R959" s="203">
        <v>231990</v>
      </c>
      <c r="S959" s="203">
        <v>486360</v>
      </c>
      <c r="T959" s="203">
        <v>4950</v>
      </c>
      <c r="U959" s="204">
        <v>723300</v>
      </c>
      <c r="V959" s="212"/>
    </row>
    <row r="960" spans="1:22" ht="25.5" customHeight="1" x14ac:dyDescent="0.15">
      <c r="A960" s="207" t="s">
        <v>3784</v>
      </c>
      <c r="B960" s="208" t="s">
        <v>3785</v>
      </c>
      <c r="C960" s="209" t="s">
        <v>3734</v>
      </c>
      <c r="D960" s="210" t="s">
        <v>58</v>
      </c>
      <c r="E960" s="211" t="s">
        <v>3786</v>
      </c>
      <c r="F960" s="230" t="s">
        <v>5284</v>
      </c>
      <c r="G960" s="194" t="s">
        <v>2134</v>
      </c>
      <c r="H960" s="195">
        <f t="shared" si="14"/>
        <v>2</v>
      </c>
      <c r="I960" s="196">
        <v>45309</v>
      </c>
      <c r="J960" s="197">
        <v>45310</v>
      </c>
      <c r="K960" s="197"/>
      <c r="L960" s="198" t="s">
        <v>474</v>
      </c>
      <c r="M960" s="199" t="s">
        <v>480</v>
      </c>
      <c r="N960" s="200">
        <v>5</v>
      </c>
      <c r="O960" s="201">
        <v>5</v>
      </c>
      <c r="P960" s="201">
        <v>0</v>
      </c>
      <c r="Q960" s="202">
        <v>10</v>
      </c>
      <c r="R960" s="203">
        <v>266900</v>
      </c>
      <c r="S960" s="203">
        <v>449400</v>
      </c>
      <c r="T960" s="203">
        <v>50000</v>
      </c>
      <c r="U960" s="204">
        <v>766300</v>
      </c>
      <c r="V960" s="212"/>
    </row>
    <row r="961" spans="1:22" ht="25.5" customHeight="1" x14ac:dyDescent="0.15">
      <c r="A961" s="207" t="s">
        <v>3787</v>
      </c>
      <c r="B961" s="208" t="s">
        <v>3788</v>
      </c>
      <c r="C961" s="209" t="s">
        <v>3734</v>
      </c>
      <c r="D961" s="210" t="s">
        <v>58</v>
      </c>
      <c r="E961" s="211" t="s">
        <v>3789</v>
      </c>
      <c r="F961" s="230" t="s">
        <v>5285</v>
      </c>
      <c r="G961" s="194" t="s">
        <v>3790</v>
      </c>
      <c r="H961" s="195">
        <f t="shared" si="14"/>
        <v>3</v>
      </c>
      <c r="I961" s="196">
        <v>45195</v>
      </c>
      <c r="J961" s="197">
        <v>45196</v>
      </c>
      <c r="K961" s="197">
        <v>45197</v>
      </c>
      <c r="L961" s="198" t="s">
        <v>257</v>
      </c>
      <c r="M961" s="199" t="s">
        <v>486</v>
      </c>
      <c r="N961" s="200">
        <v>2</v>
      </c>
      <c r="O961" s="201">
        <v>2</v>
      </c>
      <c r="P961" s="201">
        <v>2</v>
      </c>
      <c r="Q961" s="202">
        <v>6</v>
      </c>
      <c r="R961" s="203">
        <v>224310</v>
      </c>
      <c r="S961" s="203">
        <v>16080</v>
      </c>
      <c r="T961" s="203">
        <v>46200</v>
      </c>
      <c r="U961" s="204">
        <v>286590</v>
      </c>
      <c r="V961" s="212"/>
    </row>
    <row r="962" spans="1:22" ht="25.5" customHeight="1" x14ac:dyDescent="0.15">
      <c r="A962" s="207" t="s">
        <v>3791</v>
      </c>
      <c r="B962" s="208" t="s">
        <v>3792</v>
      </c>
      <c r="C962" s="209" t="s">
        <v>3734</v>
      </c>
      <c r="D962" s="210" t="s">
        <v>58</v>
      </c>
      <c r="E962" s="211" t="s">
        <v>3793</v>
      </c>
      <c r="F962" s="230" t="s">
        <v>5286</v>
      </c>
      <c r="G962" s="194" t="s">
        <v>1694</v>
      </c>
      <c r="H962" s="195">
        <f t="shared" si="14"/>
        <v>3</v>
      </c>
      <c r="I962" s="196">
        <v>45251</v>
      </c>
      <c r="J962" s="197">
        <v>45252</v>
      </c>
      <c r="K962" s="197">
        <v>45254</v>
      </c>
      <c r="L962" s="198" t="s">
        <v>610</v>
      </c>
      <c r="M962" s="199" t="s">
        <v>732</v>
      </c>
      <c r="N962" s="200">
        <v>3</v>
      </c>
      <c r="O962" s="201">
        <v>3</v>
      </c>
      <c r="P962" s="201">
        <v>3</v>
      </c>
      <c r="Q962" s="202">
        <v>9</v>
      </c>
      <c r="R962" s="203">
        <v>282990</v>
      </c>
      <c r="S962" s="203">
        <v>485920</v>
      </c>
      <c r="T962" s="203">
        <v>0</v>
      </c>
      <c r="U962" s="204">
        <v>768910</v>
      </c>
      <c r="V962" s="212"/>
    </row>
    <row r="963" spans="1:22" ht="25.5" customHeight="1" x14ac:dyDescent="0.15">
      <c r="A963" s="207" t="s">
        <v>3794</v>
      </c>
      <c r="B963" s="208" t="s">
        <v>3795</v>
      </c>
      <c r="C963" s="209" t="s">
        <v>3734</v>
      </c>
      <c r="D963" s="210" t="s">
        <v>58</v>
      </c>
      <c r="E963" s="211" t="s">
        <v>3796</v>
      </c>
      <c r="F963" s="230" t="s">
        <v>5287</v>
      </c>
      <c r="G963" s="194" t="s">
        <v>3797</v>
      </c>
      <c r="H963" s="195">
        <f t="shared" si="14"/>
        <v>3</v>
      </c>
      <c r="I963" s="196">
        <v>45090</v>
      </c>
      <c r="J963" s="197">
        <v>45091</v>
      </c>
      <c r="K963" s="197">
        <v>45092</v>
      </c>
      <c r="L963" s="198" t="s">
        <v>474</v>
      </c>
      <c r="M963" s="199" t="s">
        <v>537</v>
      </c>
      <c r="N963" s="200">
        <v>5</v>
      </c>
      <c r="O963" s="201">
        <v>5</v>
      </c>
      <c r="P963" s="201">
        <v>5</v>
      </c>
      <c r="Q963" s="202">
        <v>15</v>
      </c>
      <c r="R963" s="203">
        <v>340950</v>
      </c>
      <c r="S963" s="203">
        <v>0</v>
      </c>
      <c r="T963" s="203">
        <v>0</v>
      </c>
      <c r="U963" s="204">
        <v>340950</v>
      </c>
      <c r="V963" s="212"/>
    </row>
    <row r="964" spans="1:22" ht="25.5" customHeight="1" x14ac:dyDescent="0.15">
      <c r="A964" s="207" t="s">
        <v>3798</v>
      </c>
      <c r="B964" s="208" t="s">
        <v>3799</v>
      </c>
      <c r="C964" s="209" t="s">
        <v>3734</v>
      </c>
      <c r="D964" s="210" t="s">
        <v>58</v>
      </c>
      <c r="E964" s="211" t="s">
        <v>3800</v>
      </c>
      <c r="F964" s="230" t="s">
        <v>5288</v>
      </c>
      <c r="G964" s="194" t="s">
        <v>3797</v>
      </c>
      <c r="H964" s="195">
        <f t="shared" si="14"/>
        <v>3</v>
      </c>
      <c r="I964" s="196">
        <v>45096</v>
      </c>
      <c r="J964" s="197">
        <v>45097</v>
      </c>
      <c r="K964" s="197">
        <v>45098</v>
      </c>
      <c r="L964" s="198" t="s">
        <v>474</v>
      </c>
      <c r="M964" s="199" t="s">
        <v>537</v>
      </c>
      <c r="N964" s="200">
        <v>5</v>
      </c>
      <c r="O964" s="201">
        <v>5</v>
      </c>
      <c r="P964" s="201">
        <v>5</v>
      </c>
      <c r="Q964" s="202">
        <v>15</v>
      </c>
      <c r="R964" s="203">
        <v>340950</v>
      </c>
      <c r="S964" s="203">
        <v>47520</v>
      </c>
      <c r="T964" s="203">
        <v>0</v>
      </c>
      <c r="U964" s="204">
        <v>388470</v>
      </c>
      <c r="V964" s="212"/>
    </row>
    <row r="965" spans="1:22" ht="25.5" customHeight="1" x14ac:dyDescent="0.15">
      <c r="A965" s="207" t="s">
        <v>3801</v>
      </c>
      <c r="B965" s="208" t="s">
        <v>3802</v>
      </c>
      <c r="C965" s="209" t="s">
        <v>3734</v>
      </c>
      <c r="D965" s="210" t="s">
        <v>58</v>
      </c>
      <c r="E965" s="211" t="s">
        <v>3803</v>
      </c>
      <c r="F965" s="230" t="s">
        <v>5289</v>
      </c>
      <c r="G965" s="194" t="s">
        <v>3797</v>
      </c>
      <c r="H965" s="195">
        <f t="shared" ref="H965:H1028" si="15">COUNTA(I965:K965)</f>
        <v>3</v>
      </c>
      <c r="I965" s="196">
        <v>45110</v>
      </c>
      <c r="J965" s="197">
        <v>45111</v>
      </c>
      <c r="K965" s="197">
        <v>45112</v>
      </c>
      <c r="L965" s="198" t="s">
        <v>474</v>
      </c>
      <c r="M965" s="199" t="s">
        <v>537</v>
      </c>
      <c r="N965" s="200">
        <v>5</v>
      </c>
      <c r="O965" s="201">
        <v>5</v>
      </c>
      <c r="P965" s="201">
        <v>5</v>
      </c>
      <c r="Q965" s="202">
        <v>15</v>
      </c>
      <c r="R965" s="203">
        <v>340950</v>
      </c>
      <c r="S965" s="203">
        <v>42840</v>
      </c>
      <c r="T965" s="203">
        <v>0</v>
      </c>
      <c r="U965" s="204">
        <v>383790</v>
      </c>
      <c r="V965" s="212"/>
    </row>
    <row r="966" spans="1:22" ht="25.5" customHeight="1" x14ac:dyDescent="0.15">
      <c r="A966" s="207" t="s">
        <v>3804</v>
      </c>
      <c r="B966" s="208" t="s">
        <v>3805</v>
      </c>
      <c r="C966" s="209" t="s">
        <v>3734</v>
      </c>
      <c r="D966" s="210" t="s">
        <v>58</v>
      </c>
      <c r="E966" s="211" t="s">
        <v>3806</v>
      </c>
      <c r="F966" s="230" t="s">
        <v>5290</v>
      </c>
      <c r="G966" s="194" t="s">
        <v>3797</v>
      </c>
      <c r="H966" s="195">
        <f t="shared" si="15"/>
        <v>3</v>
      </c>
      <c r="I966" s="196">
        <v>45201</v>
      </c>
      <c r="J966" s="197">
        <v>45202</v>
      </c>
      <c r="K966" s="197">
        <v>45203</v>
      </c>
      <c r="L966" s="198" t="s">
        <v>474</v>
      </c>
      <c r="M966" s="199" t="s">
        <v>537</v>
      </c>
      <c r="N966" s="200">
        <v>5</v>
      </c>
      <c r="O966" s="201">
        <v>5</v>
      </c>
      <c r="P966" s="201">
        <v>5</v>
      </c>
      <c r="Q966" s="202">
        <v>15</v>
      </c>
      <c r="R966" s="203">
        <v>340950</v>
      </c>
      <c r="S966" s="203">
        <v>41040</v>
      </c>
      <c r="T966" s="203">
        <v>0</v>
      </c>
      <c r="U966" s="204">
        <v>381990</v>
      </c>
      <c r="V966" s="212"/>
    </row>
    <row r="967" spans="1:22" ht="25.5" customHeight="1" x14ac:dyDescent="0.15">
      <c r="A967" s="207" t="s">
        <v>3807</v>
      </c>
      <c r="B967" s="208" t="s">
        <v>3808</v>
      </c>
      <c r="C967" s="209" t="s">
        <v>3734</v>
      </c>
      <c r="D967" s="210" t="s">
        <v>58</v>
      </c>
      <c r="E967" s="211" t="s">
        <v>3809</v>
      </c>
      <c r="F967" s="230" t="s">
        <v>5291</v>
      </c>
      <c r="G967" s="194" t="s">
        <v>2065</v>
      </c>
      <c r="H967" s="195">
        <f t="shared" si="15"/>
        <v>3</v>
      </c>
      <c r="I967" s="196">
        <v>45265</v>
      </c>
      <c r="J967" s="197">
        <v>45266</v>
      </c>
      <c r="K967" s="197">
        <v>45267</v>
      </c>
      <c r="L967" s="198" t="s">
        <v>257</v>
      </c>
      <c r="M967" s="199" t="s">
        <v>486</v>
      </c>
      <c r="N967" s="200">
        <v>3</v>
      </c>
      <c r="O967" s="201">
        <v>3</v>
      </c>
      <c r="P967" s="201">
        <v>3</v>
      </c>
      <c r="Q967" s="202">
        <v>9</v>
      </c>
      <c r="R967" s="203">
        <v>273060</v>
      </c>
      <c r="S967" s="203">
        <v>385440</v>
      </c>
      <c r="T967" s="203">
        <v>44500</v>
      </c>
      <c r="U967" s="204">
        <v>703000</v>
      </c>
      <c r="V967" s="212"/>
    </row>
    <row r="968" spans="1:22" ht="25.5" customHeight="1" x14ac:dyDescent="0.15">
      <c r="A968" s="207" t="s">
        <v>3810</v>
      </c>
      <c r="B968" s="208" t="s">
        <v>3811</v>
      </c>
      <c r="C968" s="209" t="s">
        <v>3734</v>
      </c>
      <c r="D968" s="210" t="s">
        <v>58</v>
      </c>
      <c r="E968" s="211" t="s">
        <v>3812</v>
      </c>
      <c r="F968" s="230" t="s">
        <v>5292</v>
      </c>
      <c r="G968" s="194" t="s">
        <v>3813</v>
      </c>
      <c r="H968" s="195">
        <f t="shared" si="15"/>
        <v>1</v>
      </c>
      <c r="I968" s="196">
        <v>45086</v>
      </c>
      <c r="J968" s="197"/>
      <c r="K968" s="197"/>
      <c r="L968" s="198" t="s">
        <v>257</v>
      </c>
      <c r="M968" s="199" t="s">
        <v>486</v>
      </c>
      <c r="N968" s="200">
        <v>2</v>
      </c>
      <c r="O968" s="201">
        <v>0</v>
      </c>
      <c r="P968" s="201">
        <v>0</v>
      </c>
      <c r="Q968" s="202">
        <v>2</v>
      </c>
      <c r="R968" s="203">
        <v>74770</v>
      </c>
      <c r="S968" s="203">
        <v>195250</v>
      </c>
      <c r="T968" s="203">
        <v>0</v>
      </c>
      <c r="U968" s="204">
        <v>270020</v>
      </c>
      <c r="V968" s="212"/>
    </row>
    <row r="969" spans="1:22" ht="25.5" customHeight="1" x14ac:dyDescent="0.15">
      <c r="A969" s="207" t="s">
        <v>3814</v>
      </c>
      <c r="B969" s="208" t="s">
        <v>3815</v>
      </c>
      <c r="C969" s="209" t="s">
        <v>3734</v>
      </c>
      <c r="D969" s="210" t="s">
        <v>58</v>
      </c>
      <c r="E969" s="211" t="s">
        <v>3816</v>
      </c>
      <c r="F969" s="230" t="s">
        <v>5293</v>
      </c>
      <c r="G969" s="194" t="s">
        <v>3813</v>
      </c>
      <c r="H969" s="195">
        <f t="shared" si="15"/>
        <v>2</v>
      </c>
      <c r="I969" s="196">
        <v>45251</v>
      </c>
      <c r="J969" s="197">
        <v>45252</v>
      </c>
      <c r="K969" s="197"/>
      <c r="L969" s="198" t="s">
        <v>257</v>
      </c>
      <c r="M969" s="199" t="s">
        <v>486</v>
      </c>
      <c r="N969" s="200">
        <v>2</v>
      </c>
      <c r="O969" s="201">
        <v>2</v>
      </c>
      <c r="P969" s="201">
        <v>0</v>
      </c>
      <c r="Q969" s="202">
        <v>4</v>
      </c>
      <c r="R969" s="203">
        <v>149540</v>
      </c>
      <c r="S969" s="203">
        <v>217090</v>
      </c>
      <c r="T969" s="203">
        <v>0</v>
      </c>
      <c r="U969" s="204">
        <v>366630</v>
      </c>
      <c r="V969" s="212"/>
    </row>
    <row r="970" spans="1:22" ht="25.5" customHeight="1" x14ac:dyDescent="0.15">
      <c r="A970" s="207" t="s">
        <v>3817</v>
      </c>
      <c r="B970" s="208" t="s">
        <v>3818</v>
      </c>
      <c r="C970" s="209" t="s">
        <v>3734</v>
      </c>
      <c r="D970" s="210" t="s">
        <v>58</v>
      </c>
      <c r="E970" s="211" t="s">
        <v>3819</v>
      </c>
      <c r="F970" s="230" t="s">
        <v>5294</v>
      </c>
      <c r="G970" s="194" t="s">
        <v>3813</v>
      </c>
      <c r="H970" s="195">
        <f t="shared" si="15"/>
        <v>2</v>
      </c>
      <c r="I970" s="196">
        <v>45273</v>
      </c>
      <c r="J970" s="197">
        <v>45274</v>
      </c>
      <c r="K970" s="197"/>
      <c r="L970" s="198" t="s">
        <v>257</v>
      </c>
      <c r="M970" s="199" t="s">
        <v>486</v>
      </c>
      <c r="N970" s="200">
        <v>2</v>
      </c>
      <c r="O970" s="201">
        <v>2</v>
      </c>
      <c r="P970" s="201">
        <v>0</v>
      </c>
      <c r="Q970" s="202">
        <v>4</v>
      </c>
      <c r="R970" s="203">
        <v>123460</v>
      </c>
      <c r="S970" s="203">
        <v>180360</v>
      </c>
      <c r="T970" s="203">
        <v>0</v>
      </c>
      <c r="U970" s="204">
        <v>303820</v>
      </c>
      <c r="V970" s="212"/>
    </row>
    <row r="971" spans="1:22" ht="25.5" customHeight="1" x14ac:dyDescent="0.15">
      <c r="A971" s="207" t="s">
        <v>3820</v>
      </c>
      <c r="B971" s="208" t="s">
        <v>3821</v>
      </c>
      <c r="C971" s="209" t="s">
        <v>3734</v>
      </c>
      <c r="D971" s="210" t="s">
        <v>58</v>
      </c>
      <c r="E971" s="211" t="s">
        <v>3822</v>
      </c>
      <c r="F971" s="230" t="s">
        <v>5295</v>
      </c>
      <c r="G971" s="194" t="s">
        <v>3823</v>
      </c>
      <c r="H971" s="195">
        <f t="shared" si="15"/>
        <v>3</v>
      </c>
      <c r="I971" s="196">
        <v>45119</v>
      </c>
      <c r="J971" s="197">
        <v>45120</v>
      </c>
      <c r="K971" s="197">
        <v>45121</v>
      </c>
      <c r="L971" s="198" t="s">
        <v>257</v>
      </c>
      <c r="M971" s="199" t="s">
        <v>684</v>
      </c>
      <c r="N971" s="200">
        <v>2</v>
      </c>
      <c r="O971" s="201">
        <v>2</v>
      </c>
      <c r="P971" s="201">
        <v>2</v>
      </c>
      <c r="Q971" s="202">
        <v>6</v>
      </c>
      <c r="R971" s="203">
        <v>198230</v>
      </c>
      <c r="S971" s="203">
        <v>225530</v>
      </c>
      <c r="T971" s="203">
        <v>0</v>
      </c>
      <c r="U971" s="204">
        <v>423760</v>
      </c>
      <c r="V971" s="212"/>
    </row>
    <row r="972" spans="1:22" ht="25.5" customHeight="1" x14ac:dyDescent="0.15">
      <c r="A972" s="207" t="s">
        <v>3824</v>
      </c>
      <c r="B972" s="208" t="s">
        <v>3825</v>
      </c>
      <c r="C972" s="209" t="s">
        <v>3734</v>
      </c>
      <c r="D972" s="210" t="s">
        <v>58</v>
      </c>
      <c r="E972" s="211" t="s">
        <v>3826</v>
      </c>
      <c r="F972" s="230" t="s">
        <v>5296</v>
      </c>
      <c r="G972" s="194" t="s">
        <v>3823</v>
      </c>
      <c r="H972" s="195">
        <f t="shared" si="15"/>
        <v>3</v>
      </c>
      <c r="I972" s="196">
        <v>45224</v>
      </c>
      <c r="J972" s="197">
        <v>45225</v>
      </c>
      <c r="K972" s="197">
        <v>45226</v>
      </c>
      <c r="L972" s="198" t="s">
        <v>257</v>
      </c>
      <c r="M972" s="199" t="s">
        <v>684</v>
      </c>
      <c r="N972" s="200">
        <v>2</v>
      </c>
      <c r="O972" s="201">
        <v>2</v>
      </c>
      <c r="P972" s="201">
        <v>2</v>
      </c>
      <c r="Q972" s="202">
        <v>6</v>
      </c>
      <c r="R972" s="203">
        <v>185190</v>
      </c>
      <c r="S972" s="203">
        <v>194500</v>
      </c>
      <c r="T972" s="203">
        <v>0</v>
      </c>
      <c r="U972" s="204">
        <v>379690</v>
      </c>
      <c r="V972" s="212"/>
    </row>
    <row r="973" spans="1:22" ht="25.5" customHeight="1" x14ac:dyDescent="0.15">
      <c r="A973" s="207" t="s">
        <v>3827</v>
      </c>
      <c r="B973" s="208" t="s">
        <v>3828</v>
      </c>
      <c r="C973" s="209" t="s">
        <v>3734</v>
      </c>
      <c r="D973" s="210" t="s">
        <v>58</v>
      </c>
      <c r="E973" s="211" t="s">
        <v>3829</v>
      </c>
      <c r="F973" s="230" t="s">
        <v>5297</v>
      </c>
      <c r="G973" s="194" t="s">
        <v>3823</v>
      </c>
      <c r="H973" s="195">
        <f t="shared" si="15"/>
        <v>3</v>
      </c>
      <c r="I973" s="196">
        <v>45245</v>
      </c>
      <c r="J973" s="197">
        <v>45246</v>
      </c>
      <c r="K973" s="197">
        <v>45247</v>
      </c>
      <c r="L973" s="198" t="s">
        <v>257</v>
      </c>
      <c r="M973" s="199" t="s">
        <v>684</v>
      </c>
      <c r="N973" s="200">
        <v>2</v>
      </c>
      <c r="O973" s="201">
        <v>2</v>
      </c>
      <c r="P973" s="201">
        <v>2</v>
      </c>
      <c r="Q973" s="202">
        <v>6</v>
      </c>
      <c r="R973" s="203">
        <v>185190</v>
      </c>
      <c r="S973" s="203">
        <v>218020</v>
      </c>
      <c r="T973" s="203">
        <v>0</v>
      </c>
      <c r="U973" s="204">
        <v>403210</v>
      </c>
      <c r="V973" s="212"/>
    </row>
    <row r="974" spans="1:22" ht="25.5" customHeight="1" x14ac:dyDescent="0.15">
      <c r="A974" s="207" t="s">
        <v>3830</v>
      </c>
      <c r="B974" s="208" t="s">
        <v>3831</v>
      </c>
      <c r="C974" s="209" t="s">
        <v>3734</v>
      </c>
      <c r="D974" s="210" t="s">
        <v>58</v>
      </c>
      <c r="E974" s="211" t="s">
        <v>3832</v>
      </c>
      <c r="F974" s="230" t="s">
        <v>5298</v>
      </c>
      <c r="G974" s="194" t="s">
        <v>3823</v>
      </c>
      <c r="H974" s="195">
        <f t="shared" si="15"/>
        <v>3</v>
      </c>
      <c r="I974" s="196">
        <v>45308</v>
      </c>
      <c r="J974" s="197">
        <v>45309</v>
      </c>
      <c r="K974" s="197">
        <v>45310</v>
      </c>
      <c r="L974" s="198" t="s">
        <v>257</v>
      </c>
      <c r="M974" s="199" t="s">
        <v>684</v>
      </c>
      <c r="N974" s="200">
        <v>2</v>
      </c>
      <c r="O974" s="201">
        <v>2</v>
      </c>
      <c r="P974" s="201">
        <v>2</v>
      </c>
      <c r="Q974" s="202">
        <v>6</v>
      </c>
      <c r="R974" s="203">
        <v>211270</v>
      </c>
      <c r="S974" s="203">
        <v>198280</v>
      </c>
      <c r="T974" s="203">
        <v>0</v>
      </c>
      <c r="U974" s="204">
        <v>409550</v>
      </c>
      <c r="V974" s="212"/>
    </row>
    <row r="975" spans="1:22" ht="25.5" customHeight="1" x14ac:dyDescent="0.15">
      <c r="A975" s="207" t="s">
        <v>3833</v>
      </c>
      <c r="B975" s="208" t="s">
        <v>3834</v>
      </c>
      <c r="C975" s="209" t="s">
        <v>3734</v>
      </c>
      <c r="D975" s="210" t="s">
        <v>58</v>
      </c>
      <c r="E975" s="211" t="s">
        <v>3835</v>
      </c>
      <c r="F975" s="230" t="s">
        <v>5299</v>
      </c>
      <c r="G975" s="194" t="s">
        <v>3836</v>
      </c>
      <c r="H975" s="195">
        <f t="shared" si="15"/>
        <v>2</v>
      </c>
      <c r="I975" s="196">
        <v>45243</v>
      </c>
      <c r="J975" s="197">
        <v>45244</v>
      </c>
      <c r="K975" s="197"/>
      <c r="L975" s="198" t="s">
        <v>257</v>
      </c>
      <c r="M975" s="199" t="s">
        <v>564</v>
      </c>
      <c r="N975" s="200">
        <v>2</v>
      </c>
      <c r="O975" s="201">
        <v>2</v>
      </c>
      <c r="P975" s="201">
        <v>0</v>
      </c>
      <c r="Q975" s="202">
        <v>4</v>
      </c>
      <c r="R975" s="203">
        <v>136500</v>
      </c>
      <c r="S975" s="203">
        <v>179960</v>
      </c>
      <c r="T975" s="203">
        <v>0</v>
      </c>
      <c r="U975" s="204">
        <v>316460</v>
      </c>
      <c r="V975" s="212"/>
    </row>
    <row r="976" spans="1:22" ht="25.5" customHeight="1" x14ac:dyDescent="0.15">
      <c r="A976" s="207" t="s">
        <v>3837</v>
      </c>
      <c r="B976" s="208" t="s">
        <v>3838</v>
      </c>
      <c r="C976" s="209" t="s">
        <v>3734</v>
      </c>
      <c r="D976" s="210" t="s">
        <v>58</v>
      </c>
      <c r="E976" s="211" t="s">
        <v>3839</v>
      </c>
      <c r="F976" s="230" t="s">
        <v>5300</v>
      </c>
      <c r="G976" s="194" t="s">
        <v>3840</v>
      </c>
      <c r="H976" s="195">
        <f t="shared" si="15"/>
        <v>3</v>
      </c>
      <c r="I976" s="196">
        <v>45237</v>
      </c>
      <c r="J976" s="197">
        <v>45238</v>
      </c>
      <c r="K976" s="197">
        <v>45239</v>
      </c>
      <c r="L976" s="198" t="s">
        <v>257</v>
      </c>
      <c r="M976" s="199" t="s">
        <v>564</v>
      </c>
      <c r="N976" s="200">
        <v>3</v>
      </c>
      <c r="O976" s="201">
        <v>3</v>
      </c>
      <c r="P976" s="201">
        <v>3</v>
      </c>
      <c r="Q976" s="202">
        <v>9</v>
      </c>
      <c r="R976" s="203">
        <v>263430</v>
      </c>
      <c r="S976" s="203">
        <v>481310</v>
      </c>
      <c r="T976" s="203">
        <v>0</v>
      </c>
      <c r="U976" s="204">
        <v>744740</v>
      </c>
      <c r="V976" s="212"/>
    </row>
    <row r="977" spans="1:22" ht="25.5" customHeight="1" x14ac:dyDescent="0.15">
      <c r="A977" s="207" t="s">
        <v>3841</v>
      </c>
      <c r="B977" s="208" t="s">
        <v>3842</v>
      </c>
      <c r="C977" s="209" t="s">
        <v>3734</v>
      </c>
      <c r="D977" s="210" t="s">
        <v>58</v>
      </c>
      <c r="E977" s="211" t="s">
        <v>3843</v>
      </c>
      <c r="F977" s="230" t="s">
        <v>5301</v>
      </c>
      <c r="G977" s="194" t="s">
        <v>3840</v>
      </c>
      <c r="H977" s="195">
        <f t="shared" si="15"/>
        <v>2</v>
      </c>
      <c r="I977" s="196">
        <v>45267</v>
      </c>
      <c r="J977" s="197">
        <v>45268</v>
      </c>
      <c r="K977" s="197"/>
      <c r="L977" s="198" t="s">
        <v>257</v>
      </c>
      <c r="M977" s="199" t="s">
        <v>564</v>
      </c>
      <c r="N977" s="200">
        <v>2</v>
      </c>
      <c r="O977" s="201">
        <v>2</v>
      </c>
      <c r="P977" s="201">
        <v>0</v>
      </c>
      <c r="Q977" s="202">
        <v>4</v>
      </c>
      <c r="R977" s="203">
        <v>110420</v>
      </c>
      <c r="S977" s="203">
        <v>217000</v>
      </c>
      <c r="T977" s="203">
        <v>0</v>
      </c>
      <c r="U977" s="204">
        <v>327420</v>
      </c>
      <c r="V977" s="212"/>
    </row>
    <row r="978" spans="1:22" ht="25.5" customHeight="1" x14ac:dyDescent="0.15">
      <c r="A978" s="207" t="s">
        <v>3844</v>
      </c>
      <c r="B978" s="208" t="s">
        <v>3845</v>
      </c>
      <c r="C978" s="209" t="s">
        <v>3734</v>
      </c>
      <c r="D978" s="210" t="s">
        <v>58</v>
      </c>
      <c r="E978" s="211" t="s">
        <v>3846</v>
      </c>
      <c r="F978" s="230" t="s">
        <v>5302</v>
      </c>
      <c r="G978" s="194" t="s">
        <v>3847</v>
      </c>
      <c r="H978" s="195">
        <f t="shared" si="15"/>
        <v>2</v>
      </c>
      <c r="I978" s="196">
        <v>45169</v>
      </c>
      <c r="J978" s="197">
        <v>45170</v>
      </c>
      <c r="K978" s="197"/>
      <c r="L978" s="198" t="s">
        <v>257</v>
      </c>
      <c r="M978" s="199" t="s">
        <v>437</v>
      </c>
      <c r="N978" s="200">
        <v>1</v>
      </c>
      <c r="O978" s="201">
        <v>1</v>
      </c>
      <c r="P978" s="201">
        <v>0</v>
      </c>
      <c r="Q978" s="202">
        <v>2</v>
      </c>
      <c r="R978" s="203">
        <v>110420</v>
      </c>
      <c r="S978" s="203">
        <v>115780</v>
      </c>
      <c r="T978" s="203">
        <v>0</v>
      </c>
      <c r="U978" s="204">
        <v>226200</v>
      </c>
      <c r="V978" s="212"/>
    </row>
    <row r="979" spans="1:22" ht="25.5" customHeight="1" x14ac:dyDescent="0.15">
      <c r="A979" s="207" t="s">
        <v>3848</v>
      </c>
      <c r="B979" s="208" t="s">
        <v>3849</v>
      </c>
      <c r="C979" s="209" t="s">
        <v>3734</v>
      </c>
      <c r="D979" s="210" t="s">
        <v>58</v>
      </c>
      <c r="E979" s="211" t="s">
        <v>3850</v>
      </c>
      <c r="F979" s="230" t="s">
        <v>5303</v>
      </c>
      <c r="G979" s="194" t="s">
        <v>3847</v>
      </c>
      <c r="H979" s="195">
        <f t="shared" si="15"/>
        <v>2</v>
      </c>
      <c r="I979" s="196">
        <v>45271</v>
      </c>
      <c r="J979" s="197">
        <v>45272</v>
      </c>
      <c r="K979" s="197"/>
      <c r="L979" s="198" t="s">
        <v>257</v>
      </c>
      <c r="M979" s="199" t="s">
        <v>437</v>
      </c>
      <c r="N979" s="200">
        <v>1</v>
      </c>
      <c r="O979" s="201">
        <v>1</v>
      </c>
      <c r="P979" s="201">
        <v>0</v>
      </c>
      <c r="Q979" s="202">
        <v>2</v>
      </c>
      <c r="R979" s="203">
        <v>90860</v>
      </c>
      <c r="S979" s="203">
        <v>114580</v>
      </c>
      <c r="T979" s="203">
        <v>0</v>
      </c>
      <c r="U979" s="204">
        <v>205440</v>
      </c>
      <c r="V979" s="212"/>
    </row>
    <row r="980" spans="1:22" ht="25.5" customHeight="1" x14ac:dyDescent="0.15">
      <c r="A980" s="207" t="s">
        <v>3851</v>
      </c>
      <c r="B980" s="208" t="s">
        <v>3852</v>
      </c>
      <c r="C980" s="209" t="s">
        <v>3734</v>
      </c>
      <c r="D980" s="210" t="s">
        <v>58</v>
      </c>
      <c r="E980" s="211" t="s">
        <v>3853</v>
      </c>
      <c r="F980" s="230" t="s">
        <v>5304</v>
      </c>
      <c r="G980" s="194" t="s">
        <v>3854</v>
      </c>
      <c r="H980" s="195">
        <f t="shared" si="15"/>
        <v>1</v>
      </c>
      <c r="I980" s="196">
        <v>45244</v>
      </c>
      <c r="J980" s="197"/>
      <c r="K980" s="197"/>
      <c r="L980" s="198" t="s">
        <v>610</v>
      </c>
      <c r="M980" s="199" t="s">
        <v>2775</v>
      </c>
      <c r="N980" s="200">
        <v>5</v>
      </c>
      <c r="O980" s="201">
        <v>0</v>
      </c>
      <c r="P980" s="201">
        <v>0</v>
      </c>
      <c r="Q980" s="202">
        <v>5</v>
      </c>
      <c r="R980" s="203">
        <v>133450</v>
      </c>
      <c r="S980" s="203">
        <v>11100</v>
      </c>
      <c r="T980" s="203">
        <v>0</v>
      </c>
      <c r="U980" s="204">
        <v>144550</v>
      </c>
      <c r="V980" s="212"/>
    </row>
    <row r="981" spans="1:22" ht="25.5" customHeight="1" x14ac:dyDescent="0.15">
      <c r="A981" s="207" t="s">
        <v>3855</v>
      </c>
      <c r="B981" s="208" t="s">
        <v>3856</v>
      </c>
      <c r="C981" s="209" t="s">
        <v>3734</v>
      </c>
      <c r="D981" s="210" t="s">
        <v>58</v>
      </c>
      <c r="E981" s="211" t="s">
        <v>3857</v>
      </c>
      <c r="F981" s="230" t="s">
        <v>5305</v>
      </c>
      <c r="G981" s="194" t="s">
        <v>3858</v>
      </c>
      <c r="H981" s="195">
        <f t="shared" si="15"/>
        <v>3</v>
      </c>
      <c r="I981" s="196">
        <v>45202</v>
      </c>
      <c r="J981" s="197">
        <v>45203</v>
      </c>
      <c r="K981" s="197">
        <v>45204</v>
      </c>
      <c r="L981" s="198" t="s">
        <v>257</v>
      </c>
      <c r="M981" s="199" t="s">
        <v>521</v>
      </c>
      <c r="N981" s="200">
        <v>4</v>
      </c>
      <c r="O981" s="201">
        <v>4</v>
      </c>
      <c r="P981" s="201">
        <v>4</v>
      </c>
      <c r="Q981" s="202">
        <v>12</v>
      </c>
      <c r="R981" s="203">
        <v>325830</v>
      </c>
      <c r="S981" s="203">
        <v>484640</v>
      </c>
      <c r="T981" s="203">
        <v>4950</v>
      </c>
      <c r="U981" s="204">
        <v>815420</v>
      </c>
      <c r="V981" s="212"/>
    </row>
    <row r="982" spans="1:22" ht="25.5" customHeight="1" x14ac:dyDescent="0.15">
      <c r="A982" s="207" t="s">
        <v>3859</v>
      </c>
      <c r="B982" s="208" t="s">
        <v>3860</v>
      </c>
      <c r="C982" s="209" t="s">
        <v>3734</v>
      </c>
      <c r="D982" s="210" t="s">
        <v>58</v>
      </c>
      <c r="E982" s="211" t="s">
        <v>3861</v>
      </c>
      <c r="F982" s="230" t="s">
        <v>5306</v>
      </c>
      <c r="G982" s="194" t="s">
        <v>3858</v>
      </c>
      <c r="H982" s="195">
        <f t="shared" si="15"/>
        <v>3</v>
      </c>
      <c r="I982" s="196">
        <v>45259</v>
      </c>
      <c r="J982" s="197">
        <v>45260</v>
      </c>
      <c r="K982" s="197">
        <v>45261</v>
      </c>
      <c r="L982" s="198" t="s">
        <v>257</v>
      </c>
      <c r="M982" s="199" t="s">
        <v>521</v>
      </c>
      <c r="N982" s="200">
        <v>4</v>
      </c>
      <c r="O982" s="201">
        <v>4</v>
      </c>
      <c r="P982" s="201">
        <v>4</v>
      </c>
      <c r="Q982" s="202">
        <v>12</v>
      </c>
      <c r="R982" s="203">
        <v>325830</v>
      </c>
      <c r="S982" s="203">
        <v>484940</v>
      </c>
      <c r="T982" s="203">
        <v>4950</v>
      </c>
      <c r="U982" s="204">
        <v>815720</v>
      </c>
      <c r="V982" s="212"/>
    </row>
    <row r="983" spans="1:22" ht="25.5" customHeight="1" x14ac:dyDescent="0.15">
      <c r="A983" s="207" t="s">
        <v>3862</v>
      </c>
      <c r="B983" s="208" t="s">
        <v>3863</v>
      </c>
      <c r="C983" s="209" t="s">
        <v>3734</v>
      </c>
      <c r="D983" s="210" t="s">
        <v>58</v>
      </c>
      <c r="E983" s="211" t="s">
        <v>3864</v>
      </c>
      <c r="F983" s="230" t="s">
        <v>5307</v>
      </c>
      <c r="G983" s="194" t="s">
        <v>3865</v>
      </c>
      <c r="H983" s="195">
        <f t="shared" si="15"/>
        <v>3</v>
      </c>
      <c r="I983" s="196">
        <v>45189</v>
      </c>
      <c r="J983" s="197">
        <v>45190</v>
      </c>
      <c r="K983" s="197">
        <v>45191</v>
      </c>
      <c r="L983" s="198" t="s">
        <v>474</v>
      </c>
      <c r="M983" s="199" t="s">
        <v>537</v>
      </c>
      <c r="N983" s="200">
        <v>5</v>
      </c>
      <c r="O983" s="201">
        <v>5</v>
      </c>
      <c r="P983" s="201">
        <v>5</v>
      </c>
      <c r="Q983" s="202">
        <v>15</v>
      </c>
      <c r="R983" s="203">
        <v>340950</v>
      </c>
      <c r="S983" s="203">
        <v>15480</v>
      </c>
      <c r="T983" s="203">
        <v>0</v>
      </c>
      <c r="U983" s="204">
        <v>356430</v>
      </c>
      <c r="V983" s="212"/>
    </row>
    <row r="984" spans="1:22" ht="25.5" customHeight="1" x14ac:dyDescent="0.15">
      <c r="A984" s="207" t="s">
        <v>3866</v>
      </c>
      <c r="B984" s="208" t="s">
        <v>3867</v>
      </c>
      <c r="C984" s="209" t="s">
        <v>3734</v>
      </c>
      <c r="D984" s="210" t="s">
        <v>58</v>
      </c>
      <c r="E984" s="211" t="s">
        <v>3868</v>
      </c>
      <c r="F984" s="230" t="s">
        <v>5308</v>
      </c>
      <c r="G984" s="194" t="s">
        <v>3865</v>
      </c>
      <c r="H984" s="195">
        <f t="shared" si="15"/>
        <v>3</v>
      </c>
      <c r="I984" s="196">
        <v>45078</v>
      </c>
      <c r="J984" s="197">
        <v>45079</v>
      </c>
      <c r="K984" s="197">
        <v>45082</v>
      </c>
      <c r="L984" s="198" t="s">
        <v>474</v>
      </c>
      <c r="M984" s="199" t="s">
        <v>537</v>
      </c>
      <c r="N984" s="200">
        <v>5</v>
      </c>
      <c r="O984" s="201">
        <v>5</v>
      </c>
      <c r="P984" s="201">
        <v>5</v>
      </c>
      <c r="Q984" s="202">
        <v>15</v>
      </c>
      <c r="R984" s="203">
        <v>340950</v>
      </c>
      <c r="S984" s="203">
        <v>54360</v>
      </c>
      <c r="T984" s="203">
        <v>0</v>
      </c>
      <c r="U984" s="204">
        <v>395310</v>
      </c>
      <c r="V984" s="212"/>
    </row>
    <row r="985" spans="1:22" ht="25.5" customHeight="1" x14ac:dyDescent="0.15">
      <c r="A985" s="207" t="s">
        <v>3869</v>
      </c>
      <c r="B985" s="208" t="s">
        <v>3870</v>
      </c>
      <c r="C985" s="209" t="s">
        <v>3734</v>
      </c>
      <c r="D985" s="210" t="s">
        <v>58</v>
      </c>
      <c r="E985" s="211" t="s">
        <v>3871</v>
      </c>
      <c r="F985" s="230" t="s">
        <v>5309</v>
      </c>
      <c r="G985" s="194" t="s">
        <v>3865</v>
      </c>
      <c r="H985" s="195">
        <f t="shared" si="15"/>
        <v>3</v>
      </c>
      <c r="I985" s="196">
        <v>45182</v>
      </c>
      <c r="J985" s="197">
        <v>45183</v>
      </c>
      <c r="K985" s="197">
        <v>45184</v>
      </c>
      <c r="L985" s="198" t="s">
        <v>474</v>
      </c>
      <c r="M985" s="199" t="s">
        <v>537</v>
      </c>
      <c r="N985" s="200">
        <v>5</v>
      </c>
      <c r="O985" s="201">
        <v>5</v>
      </c>
      <c r="P985" s="201">
        <v>5</v>
      </c>
      <c r="Q985" s="202">
        <v>15</v>
      </c>
      <c r="R985" s="203">
        <v>340950</v>
      </c>
      <c r="S985" s="203">
        <v>40320</v>
      </c>
      <c r="T985" s="203">
        <v>0</v>
      </c>
      <c r="U985" s="204">
        <v>381270</v>
      </c>
      <c r="V985" s="212"/>
    </row>
    <row r="986" spans="1:22" ht="25.5" customHeight="1" x14ac:dyDescent="0.15">
      <c r="A986" s="207" t="s">
        <v>3872</v>
      </c>
      <c r="B986" s="208" t="s">
        <v>3873</v>
      </c>
      <c r="C986" s="209" t="s">
        <v>3734</v>
      </c>
      <c r="D986" s="210" t="s">
        <v>58</v>
      </c>
      <c r="E986" s="211" t="s">
        <v>3874</v>
      </c>
      <c r="F986" s="230" t="s">
        <v>5310</v>
      </c>
      <c r="G986" s="194" t="s">
        <v>3865</v>
      </c>
      <c r="H986" s="195">
        <f t="shared" si="15"/>
        <v>3</v>
      </c>
      <c r="I986" s="196">
        <v>45195</v>
      </c>
      <c r="J986" s="197">
        <v>45196</v>
      </c>
      <c r="K986" s="197">
        <v>45197</v>
      </c>
      <c r="L986" s="198" t="s">
        <v>474</v>
      </c>
      <c r="M986" s="199" t="s">
        <v>537</v>
      </c>
      <c r="N986" s="200">
        <v>5</v>
      </c>
      <c r="O986" s="201">
        <v>5</v>
      </c>
      <c r="P986" s="201">
        <v>5</v>
      </c>
      <c r="Q986" s="202">
        <v>15</v>
      </c>
      <c r="R986" s="203">
        <v>340950</v>
      </c>
      <c r="S986" s="203">
        <v>18000</v>
      </c>
      <c r="T986" s="203">
        <v>0</v>
      </c>
      <c r="U986" s="204">
        <v>358950</v>
      </c>
      <c r="V986" s="212"/>
    </row>
    <row r="987" spans="1:22" ht="25.5" customHeight="1" x14ac:dyDescent="0.15">
      <c r="A987" s="207" t="s">
        <v>3875</v>
      </c>
      <c r="B987" s="208" t="s">
        <v>3876</v>
      </c>
      <c r="C987" s="209" t="s">
        <v>3734</v>
      </c>
      <c r="D987" s="210" t="s">
        <v>58</v>
      </c>
      <c r="E987" s="211" t="s">
        <v>3877</v>
      </c>
      <c r="F987" s="230" t="s">
        <v>5311</v>
      </c>
      <c r="G987" s="194" t="s">
        <v>3865</v>
      </c>
      <c r="H987" s="195">
        <f t="shared" si="15"/>
        <v>3</v>
      </c>
      <c r="I987" s="196">
        <v>45204</v>
      </c>
      <c r="J987" s="197">
        <v>45205</v>
      </c>
      <c r="K987" s="197">
        <v>45209</v>
      </c>
      <c r="L987" s="198" t="s">
        <v>474</v>
      </c>
      <c r="M987" s="199" t="s">
        <v>537</v>
      </c>
      <c r="N987" s="200">
        <v>5</v>
      </c>
      <c r="O987" s="201">
        <v>5</v>
      </c>
      <c r="P987" s="201">
        <v>5</v>
      </c>
      <c r="Q987" s="202">
        <v>15</v>
      </c>
      <c r="R987" s="203">
        <v>340950</v>
      </c>
      <c r="S987" s="203">
        <v>39960</v>
      </c>
      <c r="T987" s="203">
        <v>0</v>
      </c>
      <c r="U987" s="204">
        <v>380910</v>
      </c>
      <c r="V987" s="212"/>
    </row>
    <row r="988" spans="1:22" ht="25.5" customHeight="1" x14ac:dyDescent="0.15">
      <c r="A988" s="207" t="s">
        <v>3878</v>
      </c>
      <c r="B988" s="208" t="s">
        <v>3879</v>
      </c>
      <c r="C988" s="209" t="s">
        <v>3734</v>
      </c>
      <c r="D988" s="210" t="s">
        <v>58</v>
      </c>
      <c r="E988" s="211" t="s">
        <v>3880</v>
      </c>
      <c r="F988" s="230" t="s">
        <v>5312</v>
      </c>
      <c r="G988" s="194" t="s">
        <v>3865</v>
      </c>
      <c r="H988" s="195">
        <f t="shared" si="15"/>
        <v>3</v>
      </c>
      <c r="I988" s="196">
        <v>45215</v>
      </c>
      <c r="J988" s="197">
        <v>45216</v>
      </c>
      <c r="K988" s="197">
        <v>45217</v>
      </c>
      <c r="L988" s="198" t="s">
        <v>474</v>
      </c>
      <c r="M988" s="199" t="s">
        <v>537</v>
      </c>
      <c r="N988" s="200">
        <v>5</v>
      </c>
      <c r="O988" s="201">
        <v>5</v>
      </c>
      <c r="P988" s="201">
        <v>5</v>
      </c>
      <c r="Q988" s="202">
        <v>15</v>
      </c>
      <c r="R988" s="203">
        <v>340950</v>
      </c>
      <c r="S988" s="203">
        <v>57240</v>
      </c>
      <c r="T988" s="203">
        <v>0</v>
      </c>
      <c r="U988" s="204">
        <v>398190</v>
      </c>
      <c r="V988" s="212"/>
    </row>
    <row r="989" spans="1:22" ht="25.5" customHeight="1" x14ac:dyDescent="0.15">
      <c r="A989" s="207" t="s">
        <v>3881</v>
      </c>
      <c r="B989" s="208" t="s">
        <v>3882</v>
      </c>
      <c r="C989" s="209" t="s">
        <v>3734</v>
      </c>
      <c r="D989" s="210" t="s">
        <v>58</v>
      </c>
      <c r="E989" s="211" t="s">
        <v>3883</v>
      </c>
      <c r="F989" s="230" t="s">
        <v>5313</v>
      </c>
      <c r="G989" s="194" t="s">
        <v>3865</v>
      </c>
      <c r="H989" s="195">
        <f t="shared" si="15"/>
        <v>3</v>
      </c>
      <c r="I989" s="196">
        <v>45238</v>
      </c>
      <c r="J989" s="197">
        <v>45239</v>
      </c>
      <c r="K989" s="197">
        <v>45240</v>
      </c>
      <c r="L989" s="198" t="s">
        <v>474</v>
      </c>
      <c r="M989" s="199" t="s">
        <v>537</v>
      </c>
      <c r="N989" s="200">
        <v>5</v>
      </c>
      <c r="O989" s="201">
        <v>5</v>
      </c>
      <c r="P989" s="201">
        <v>5</v>
      </c>
      <c r="Q989" s="202">
        <v>15</v>
      </c>
      <c r="R989" s="203">
        <v>340950</v>
      </c>
      <c r="S989" s="203">
        <v>20520</v>
      </c>
      <c r="T989" s="203">
        <v>0</v>
      </c>
      <c r="U989" s="204">
        <v>361470</v>
      </c>
      <c r="V989" s="212"/>
    </row>
    <row r="990" spans="1:22" ht="25.5" customHeight="1" x14ac:dyDescent="0.15">
      <c r="A990" s="207" t="s">
        <v>3884</v>
      </c>
      <c r="B990" s="208" t="s">
        <v>3885</v>
      </c>
      <c r="C990" s="209" t="s">
        <v>3886</v>
      </c>
      <c r="D990" s="210" t="s">
        <v>59</v>
      </c>
      <c r="E990" s="211" t="s">
        <v>3887</v>
      </c>
      <c r="F990" s="230" t="s">
        <v>5314</v>
      </c>
      <c r="G990" s="194" t="s">
        <v>497</v>
      </c>
      <c r="H990" s="195">
        <f t="shared" si="15"/>
        <v>2</v>
      </c>
      <c r="I990" s="196">
        <v>45180</v>
      </c>
      <c r="J990" s="197">
        <v>45181</v>
      </c>
      <c r="K990" s="197"/>
      <c r="L990" s="198" t="s">
        <v>257</v>
      </c>
      <c r="M990" s="199" t="s">
        <v>437</v>
      </c>
      <c r="N990" s="200">
        <v>5</v>
      </c>
      <c r="O990" s="201">
        <v>5</v>
      </c>
      <c r="P990" s="201">
        <v>0</v>
      </c>
      <c r="Q990" s="202">
        <v>10</v>
      </c>
      <c r="R990" s="203">
        <v>201700</v>
      </c>
      <c r="S990" s="203">
        <v>500000</v>
      </c>
      <c r="T990" s="203">
        <v>50000</v>
      </c>
      <c r="U990" s="204">
        <v>751700</v>
      </c>
      <c r="V990" s="212"/>
    </row>
    <row r="991" spans="1:22" ht="25.5" customHeight="1" x14ac:dyDescent="0.15">
      <c r="A991" s="207" t="s">
        <v>3888</v>
      </c>
      <c r="B991" s="208" t="s">
        <v>3889</v>
      </c>
      <c r="C991" s="209" t="s">
        <v>3886</v>
      </c>
      <c r="D991" s="210" t="s">
        <v>59</v>
      </c>
      <c r="E991" s="211" t="s">
        <v>3890</v>
      </c>
      <c r="F991" s="230" t="s">
        <v>5315</v>
      </c>
      <c r="G991" s="194" t="s">
        <v>3891</v>
      </c>
      <c r="H991" s="195">
        <f t="shared" si="15"/>
        <v>2</v>
      </c>
      <c r="I991" s="196">
        <v>45196</v>
      </c>
      <c r="J991" s="197">
        <v>45197</v>
      </c>
      <c r="K991" s="197"/>
      <c r="L991" s="198" t="s">
        <v>257</v>
      </c>
      <c r="M991" s="199" t="s">
        <v>437</v>
      </c>
      <c r="N991" s="200">
        <v>5</v>
      </c>
      <c r="O991" s="201">
        <v>5</v>
      </c>
      <c r="P991" s="201">
        <v>0</v>
      </c>
      <c r="Q991" s="202">
        <v>10</v>
      </c>
      <c r="R991" s="203">
        <v>201700</v>
      </c>
      <c r="S991" s="203">
        <v>467630</v>
      </c>
      <c r="T991" s="203">
        <v>50000</v>
      </c>
      <c r="U991" s="204">
        <v>719330</v>
      </c>
      <c r="V991" s="212"/>
    </row>
    <row r="992" spans="1:22" ht="25.5" customHeight="1" x14ac:dyDescent="0.15">
      <c r="A992" s="207" t="s">
        <v>3892</v>
      </c>
      <c r="B992" s="208" t="s">
        <v>3893</v>
      </c>
      <c r="C992" s="209" t="s">
        <v>3886</v>
      </c>
      <c r="D992" s="210" t="s">
        <v>59</v>
      </c>
      <c r="E992" s="211" t="s">
        <v>3894</v>
      </c>
      <c r="F992" s="230" t="s">
        <v>5316</v>
      </c>
      <c r="G992" s="194" t="s">
        <v>3891</v>
      </c>
      <c r="H992" s="195">
        <f t="shared" si="15"/>
        <v>1</v>
      </c>
      <c r="I992" s="196">
        <v>45170</v>
      </c>
      <c r="J992" s="197"/>
      <c r="K992" s="197"/>
      <c r="L992" s="198" t="s">
        <v>257</v>
      </c>
      <c r="M992" s="199" t="s">
        <v>437</v>
      </c>
      <c r="N992" s="200">
        <v>5</v>
      </c>
      <c r="O992" s="201">
        <v>0</v>
      </c>
      <c r="P992" s="201">
        <v>0</v>
      </c>
      <c r="Q992" s="202">
        <v>5</v>
      </c>
      <c r="R992" s="203">
        <v>100850</v>
      </c>
      <c r="S992" s="203">
        <v>212030</v>
      </c>
      <c r="T992" s="203">
        <v>50000</v>
      </c>
      <c r="U992" s="204">
        <v>362880</v>
      </c>
      <c r="V992" s="212"/>
    </row>
    <row r="993" spans="1:22" ht="25.5" customHeight="1" x14ac:dyDescent="0.15">
      <c r="A993" s="207" t="s">
        <v>3895</v>
      </c>
      <c r="B993" s="208" t="s">
        <v>3896</v>
      </c>
      <c r="C993" s="209" t="s">
        <v>3886</v>
      </c>
      <c r="D993" s="210" t="s">
        <v>59</v>
      </c>
      <c r="E993" s="211" t="s">
        <v>3897</v>
      </c>
      <c r="F993" s="230" t="s">
        <v>5317</v>
      </c>
      <c r="G993" s="194" t="s">
        <v>3891</v>
      </c>
      <c r="H993" s="195">
        <f t="shared" si="15"/>
        <v>2</v>
      </c>
      <c r="I993" s="196">
        <v>45170</v>
      </c>
      <c r="J993" s="197">
        <v>45173</v>
      </c>
      <c r="K993" s="197"/>
      <c r="L993" s="198" t="s">
        <v>257</v>
      </c>
      <c r="M993" s="199" t="s">
        <v>437</v>
      </c>
      <c r="N993" s="200">
        <v>5</v>
      </c>
      <c r="O993" s="201">
        <v>5</v>
      </c>
      <c r="P993" s="201">
        <v>0</v>
      </c>
      <c r="Q993" s="202">
        <v>10</v>
      </c>
      <c r="R993" s="203">
        <v>201700</v>
      </c>
      <c r="S993" s="203">
        <v>420400</v>
      </c>
      <c r="T993" s="203">
        <v>50000</v>
      </c>
      <c r="U993" s="204">
        <v>672100</v>
      </c>
      <c r="V993" s="212"/>
    </row>
    <row r="994" spans="1:22" ht="25.5" customHeight="1" x14ac:dyDescent="0.15">
      <c r="A994" s="207" t="s">
        <v>3898</v>
      </c>
      <c r="B994" s="208" t="s">
        <v>3899</v>
      </c>
      <c r="C994" s="209" t="s">
        <v>3886</v>
      </c>
      <c r="D994" s="210" t="s">
        <v>59</v>
      </c>
      <c r="E994" s="211" t="s">
        <v>3900</v>
      </c>
      <c r="F994" s="230" t="s">
        <v>5318</v>
      </c>
      <c r="G994" s="194" t="s">
        <v>3891</v>
      </c>
      <c r="H994" s="195">
        <f t="shared" si="15"/>
        <v>1</v>
      </c>
      <c r="I994" s="196">
        <v>45173</v>
      </c>
      <c r="J994" s="197"/>
      <c r="K994" s="197"/>
      <c r="L994" s="198" t="s">
        <v>257</v>
      </c>
      <c r="M994" s="199" t="s">
        <v>437</v>
      </c>
      <c r="N994" s="200">
        <v>5</v>
      </c>
      <c r="O994" s="201">
        <v>0</v>
      </c>
      <c r="P994" s="201">
        <v>0</v>
      </c>
      <c r="Q994" s="202">
        <v>5</v>
      </c>
      <c r="R994" s="203">
        <v>100850</v>
      </c>
      <c r="S994" s="203">
        <v>207630</v>
      </c>
      <c r="T994" s="203">
        <v>50000</v>
      </c>
      <c r="U994" s="204">
        <v>358480</v>
      </c>
      <c r="V994" s="212"/>
    </row>
    <row r="995" spans="1:22" ht="25.5" customHeight="1" x14ac:dyDescent="0.15">
      <c r="A995" s="207" t="s">
        <v>3901</v>
      </c>
      <c r="B995" s="208" t="s">
        <v>3902</v>
      </c>
      <c r="C995" s="209" t="s">
        <v>3886</v>
      </c>
      <c r="D995" s="210" t="s">
        <v>59</v>
      </c>
      <c r="E995" s="211" t="s">
        <v>3903</v>
      </c>
      <c r="F995" s="230" t="s">
        <v>5319</v>
      </c>
      <c r="G995" s="194" t="s">
        <v>3891</v>
      </c>
      <c r="H995" s="195">
        <f t="shared" si="15"/>
        <v>1</v>
      </c>
      <c r="I995" s="196">
        <v>45196</v>
      </c>
      <c r="J995" s="197"/>
      <c r="K995" s="197"/>
      <c r="L995" s="198" t="s">
        <v>257</v>
      </c>
      <c r="M995" s="199" t="s">
        <v>437</v>
      </c>
      <c r="N995" s="200">
        <v>5</v>
      </c>
      <c r="O995" s="201">
        <v>0</v>
      </c>
      <c r="P995" s="201">
        <v>0</v>
      </c>
      <c r="Q995" s="202">
        <v>5</v>
      </c>
      <c r="R995" s="203">
        <v>100850</v>
      </c>
      <c r="S995" s="203">
        <v>149000</v>
      </c>
      <c r="T995" s="203">
        <v>50000</v>
      </c>
      <c r="U995" s="204">
        <v>299850</v>
      </c>
      <c r="V995" s="212"/>
    </row>
    <row r="996" spans="1:22" ht="25.5" customHeight="1" x14ac:dyDescent="0.15">
      <c r="A996" s="207" t="s">
        <v>3904</v>
      </c>
      <c r="B996" s="208" t="s">
        <v>3905</v>
      </c>
      <c r="C996" s="209" t="s">
        <v>3886</v>
      </c>
      <c r="D996" s="210" t="s">
        <v>59</v>
      </c>
      <c r="E996" s="211" t="s">
        <v>3906</v>
      </c>
      <c r="F996" s="230" t="s">
        <v>5320</v>
      </c>
      <c r="G996" s="194" t="s">
        <v>3907</v>
      </c>
      <c r="H996" s="195">
        <f t="shared" si="15"/>
        <v>1</v>
      </c>
      <c r="I996" s="196">
        <v>45261</v>
      </c>
      <c r="J996" s="197"/>
      <c r="K996" s="197"/>
      <c r="L996" s="198" t="s">
        <v>257</v>
      </c>
      <c r="M996" s="199">
        <v>0</v>
      </c>
      <c r="N996" s="200">
        <v>0</v>
      </c>
      <c r="O996" s="201">
        <v>0</v>
      </c>
      <c r="P996" s="201">
        <v>0</v>
      </c>
      <c r="Q996" s="202">
        <v>0</v>
      </c>
      <c r="R996" s="203">
        <v>35650</v>
      </c>
      <c r="S996" s="203">
        <v>50630</v>
      </c>
      <c r="T996" s="203">
        <v>0</v>
      </c>
      <c r="U996" s="204">
        <v>86280</v>
      </c>
      <c r="V996" s="212"/>
    </row>
    <row r="997" spans="1:22" ht="25.5" customHeight="1" x14ac:dyDescent="0.15">
      <c r="A997" s="207" t="s">
        <v>3908</v>
      </c>
      <c r="B997" s="208" t="s">
        <v>3909</v>
      </c>
      <c r="C997" s="209" t="s">
        <v>3886</v>
      </c>
      <c r="D997" s="210" t="s">
        <v>59</v>
      </c>
      <c r="E997" s="211" t="s">
        <v>3910</v>
      </c>
      <c r="F997" s="230" t="s">
        <v>5321</v>
      </c>
      <c r="G997" s="194" t="s">
        <v>3911</v>
      </c>
      <c r="H997" s="195">
        <f t="shared" si="15"/>
        <v>3</v>
      </c>
      <c r="I997" s="196">
        <v>45098</v>
      </c>
      <c r="J997" s="197">
        <v>45099</v>
      </c>
      <c r="K997" s="197">
        <v>45220</v>
      </c>
      <c r="L997" s="198" t="s">
        <v>1142</v>
      </c>
      <c r="M997" s="199" t="s">
        <v>723</v>
      </c>
      <c r="N997" s="200">
        <v>1</v>
      </c>
      <c r="O997" s="201">
        <v>1</v>
      </c>
      <c r="P997" s="201">
        <v>1</v>
      </c>
      <c r="Q997" s="202">
        <v>3</v>
      </c>
      <c r="R997" s="203">
        <v>155890</v>
      </c>
      <c r="S997" s="203">
        <v>0</v>
      </c>
      <c r="T997" s="203">
        <v>0</v>
      </c>
      <c r="U997" s="204">
        <v>155890</v>
      </c>
      <c r="V997" s="212"/>
    </row>
    <row r="998" spans="1:22" ht="25.5" customHeight="1" x14ac:dyDescent="0.15">
      <c r="A998" s="207" t="s">
        <v>3912</v>
      </c>
      <c r="B998" s="208" t="s">
        <v>3913</v>
      </c>
      <c r="C998" s="209" t="s">
        <v>3914</v>
      </c>
      <c r="D998" s="210" t="s">
        <v>60</v>
      </c>
      <c r="E998" s="211" t="s">
        <v>3915</v>
      </c>
      <c r="F998" s="230" t="s">
        <v>5322</v>
      </c>
      <c r="G998" s="194" t="s">
        <v>3916</v>
      </c>
      <c r="H998" s="195">
        <f t="shared" si="15"/>
        <v>2</v>
      </c>
      <c r="I998" s="196">
        <v>45121</v>
      </c>
      <c r="J998" s="197">
        <v>45212</v>
      </c>
      <c r="K998" s="197"/>
      <c r="L998" s="198" t="s">
        <v>462</v>
      </c>
      <c r="M998" s="199" t="s">
        <v>941</v>
      </c>
      <c r="N998" s="200">
        <v>2</v>
      </c>
      <c r="O998" s="201">
        <v>2</v>
      </c>
      <c r="P998" s="201">
        <v>0</v>
      </c>
      <c r="Q998" s="202">
        <v>4</v>
      </c>
      <c r="R998" s="203">
        <v>120820</v>
      </c>
      <c r="S998" s="203">
        <v>3549</v>
      </c>
      <c r="T998" s="203">
        <v>0</v>
      </c>
      <c r="U998" s="204">
        <v>124369</v>
      </c>
      <c r="V998" s="212"/>
    </row>
    <row r="999" spans="1:22" ht="25.5" customHeight="1" x14ac:dyDescent="0.15">
      <c r="A999" s="207" t="s">
        <v>3917</v>
      </c>
      <c r="B999" s="208" t="s">
        <v>3918</v>
      </c>
      <c r="C999" s="209" t="s">
        <v>3919</v>
      </c>
      <c r="D999" s="210" t="s">
        <v>61</v>
      </c>
      <c r="E999" s="211" t="s">
        <v>3920</v>
      </c>
      <c r="F999" s="230" t="s">
        <v>5323</v>
      </c>
      <c r="G999" s="194" t="s">
        <v>750</v>
      </c>
      <c r="H999" s="195">
        <f t="shared" si="15"/>
        <v>1</v>
      </c>
      <c r="I999" s="196">
        <v>45080</v>
      </c>
      <c r="J999" s="197"/>
      <c r="K999" s="197"/>
      <c r="L999" s="198" t="s">
        <v>257</v>
      </c>
      <c r="M999" s="199" t="s">
        <v>564</v>
      </c>
      <c r="N999" s="200">
        <v>5</v>
      </c>
      <c r="O999" s="201">
        <v>0</v>
      </c>
      <c r="P999" s="201">
        <v>0</v>
      </c>
      <c r="Q999" s="202">
        <v>5</v>
      </c>
      <c r="R999" s="203">
        <v>129940</v>
      </c>
      <c r="S999" s="203">
        <v>55777</v>
      </c>
      <c r="T999" s="203">
        <v>6600</v>
      </c>
      <c r="U999" s="204">
        <v>192317</v>
      </c>
      <c r="V999" s="212"/>
    </row>
    <row r="1000" spans="1:22" ht="25.5" customHeight="1" x14ac:dyDescent="0.15">
      <c r="A1000" s="207" t="s">
        <v>3921</v>
      </c>
      <c r="B1000" s="208" t="s">
        <v>3922</v>
      </c>
      <c r="C1000" s="209" t="s">
        <v>3919</v>
      </c>
      <c r="D1000" s="210" t="s">
        <v>61</v>
      </c>
      <c r="E1000" s="211" t="s">
        <v>3923</v>
      </c>
      <c r="F1000" s="230" t="s">
        <v>5324</v>
      </c>
      <c r="G1000" s="194" t="s">
        <v>1066</v>
      </c>
      <c r="H1000" s="195">
        <f t="shared" si="15"/>
        <v>1</v>
      </c>
      <c r="I1000" s="196">
        <v>45279</v>
      </c>
      <c r="J1000" s="197"/>
      <c r="K1000" s="197"/>
      <c r="L1000" s="198" t="s">
        <v>257</v>
      </c>
      <c r="M1000" s="199" t="s">
        <v>521</v>
      </c>
      <c r="N1000" s="200">
        <v>3</v>
      </c>
      <c r="O1000" s="201">
        <v>0</v>
      </c>
      <c r="P1000" s="201">
        <v>0</v>
      </c>
      <c r="Q1000" s="202">
        <v>3</v>
      </c>
      <c r="R1000" s="203">
        <v>84400</v>
      </c>
      <c r="S1000" s="203">
        <v>11845</v>
      </c>
      <c r="T1000" s="203">
        <v>23100</v>
      </c>
      <c r="U1000" s="204">
        <v>119345</v>
      </c>
      <c r="V1000" s="212"/>
    </row>
    <row r="1001" spans="1:22" ht="25.5" customHeight="1" x14ac:dyDescent="0.15">
      <c r="A1001" s="207" t="s">
        <v>3924</v>
      </c>
      <c r="B1001" s="208" t="s">
        <v>3925</v>
      </c>
      <c r="C1001" s="209" t="s">
        <v>3919</v>
      </c>
      <c r="D1001" s="210" t="s">
        <v>61</v>
      </c>
      <c r="E1001" s="211" t="s">
        <v>3926</v>
      </c>
      <c r="F1001" s="230" t="s">
        <v>5325</v>
      </c>
      <c r="G1001" s="194" t="s">
        <v>1066</v>
      </c>
      <c r="H1001" s="195">
        <f t="shared" si="15"/>
        <v>1</v>
      </c>
      <c r="I1001" s="196">
        <v>45303</v>
      </c>
      <c r="J1001" s="197"/>
      <c r="K1001" s="197"/>
      <c r="L1001" s="198" t="s">
        <v>257</v>
      </c>
      <c r="M1001" s="199" t="s">
        <v>521</v>
      </c>
      <c r="N1001" s="200">
        <v>3</v>
      </c>
      <c r="O1001" s="201">
        <v>0</v>
      </c>
      <c r="P1001" s="201">
        <v>0</v>
      </c>
      <c r="Q1001" s="202">
        <v>3</v>
      </c>
      <c r="R1001" s="203">
        <v>84400</v>
      </c>
      <c r="S1001" s="203">
        <v>15889</v>
      </c>
      <c r="T1001" s="203">
        <v>23100</v>
      </c>
      <c r="U1001" s="204">
        <v>123389</v>
      </c>
      <c r="V1001" s="212"/>
    </row>
    <row r="1002" spans="1:22" ht="25.5" customHeight="1" x14ac:dyDescent="0.15">
      <c r="A1002" s="207" t="s">
        <v>3927</v>
      </c>
      <c r="B1002" s="208" t="s">
        <v>3928</v>
      </c>
      <c r="C1002" s="209" t="s">
        <v>3919</v>
      </c>
      <c r="D1002" s="210" t="s">
        <v>61</v>
      </c>
      <c r="E1002" s="211" t="s">
        <v>3929</v>
      </c>
      <c r="F1002" s="230" t="s">
        <v>5326</v>
      </c>
      <c r="G1002" s="194" t="s">
        <v>1133</v>
      </c>
      <c r="H1002" s="195">
        <f t="shared" si="15"/>
        <v>1</v>
      </c>
      <c r="I1002" s="196">
        <v>45252</v>
      </c>
      <c r="J1002" s="197"/>
      <c r="K1002" s="197"/>
      <c r="L1002" s="198" t="s">
        <v>257</v>
      </c>
      <c r="M1002" s="199" t="s">
        <v>521</v>
      </c>
      <c r="N1002" s="200">
        <v>5</v>
      </c>
      <c r="O1002" s="201">
        <v>0</v>
      </c>
      <c r="P1002" s="201">
        <v>0</v>
      </c>
      <c r="Q1002" s="202">
        <v>5</v>
      </c>
      <c r="R1002" s="203">
        <v>133450</v>
      </c>
      <c r="S1002" s="203">
        <v>14942</v>
      </c>
      <c r="T1002" s="203">
        <v>0</v>
      </c>
      <c r="U1002" s="204">
        <v>148392</v>
      </c>
      <c r="V1002" s="212"/>
    </row>
    <row r="1003" spans="1:22" ht="25.5" customHeight="1" x14ac:dyDescent="0.15">
      <c r="A1003" s="207" t="s">
        <v>3930</v>
      </c>
      <c r="B1003" s="208" t="s">
        <v>3931</v>
      </c>
      <c r="C1003" s="209" t="s">
        <v>3919</v>
      </c>
      <c r="D1003" s="210" t="s">
        <v>61</v>
      </c>
      <c r="E1003" s="211" t="s">
        <v>3932</v>
      </c>
      <c r="F1003" s="230" t="s">
        <v>5327</v>
      </c>
      <c r="G1003" s="194" t="s">
        <v>1543</v>
      </c>
      <c r="H1003" s="195">
        <f t="shared" si="15"/>
        <v>1</v>
      </c>
      <c r="I1003" s="196">
        <v>45252</v>
      </c>
      <c r="J1003" s="197"/>
      <c r="K1003" s="197"/>
      <c r="L1003" s="198" t="s">
        <v>836</v>
      </c>
      <c r="M1003" s="199" t="s">
        <v>1544</v>
      </c>
      <c r="N1003" s="200">
        <v>5</v>
      </c>
      <c r="O1003" s="201">
        <v>0</v>
      </c>
      <c r="P1003" s="201">
        <v>0</v>
      </c>
      <c r="Q1003" s="202">
        <v>5</v>
      </c>
      <c r="R1003" s="203">
        <v>147360</v>
      </c>
      <c r="S1003" s="203">
        <v>50566</v>
      </c>
      <c r="T1003" s="203">
        <v>50000</v>
      </c>
      <c r="U1003" s="204">
        <v>247926</v>
      </c>
      <c r="V1003" s="212"/>
    </row>
    <row r="1004" spans="1:22" ht="25.5" customHeight="1" x14ac:dyDescent="0.15">
      <c r="A1004" s="207" t="s">
        <v>3933</v>
      </c>
      <c r="B1004" s="208" t="s">
        <v>3934</v>
      </c>
      <c r="C1004" s="209" t="s">
        <v>3935</v>
      </c>
      <c r="D1004" s="210" t="s">
        <v>62</v>
      </c>
      <c r="E1004" s="211" t="s">
        <v>3936</v>
      </c>
      <c r="F1004" s="230" t="s">
        <v>5328</v>
      </c>
      <c r="G1004" s="194" t="s">
        <v>1428</v>
      </c>
      <c r="H1004" s="195">
        <f t="shared" si="15"/>
        <v>1</v>
      </c>
      <c r="I1004" s="196">
        <v>45211</v>
      </c>
      <c r="J1004" s="197"/>
      <c r="K1004" s="197"/>
      <c r="L1004" s="198" t="s">
        <v>257</v>
      </c>
      <c r="M1004" s="199" t="s">
        <v>431</v>
      </c>
      <c r="N1004" s="200">
        <v>5</v>
      </c>
      <c r="O1004" s="201">
        <v>0</v>
      </c>
      <c r="P1004" s="201">
        <v>0</v>
      </c>
      <c r="Q1004" s="202">
        <v>5</v>
      </c>
      <c r="R1004" s="203">
        <v>89950</v>
      </c>
      <c r="S1004" s="203">
        <v>28364</v>
      </c>
      <c r="T1004" s="203">
        <v>33000</v>
      </c>
      <c r="U1004" s="204">
        <v>151314</v>
      </c>
      <c r="V1004" s="212"/>
    </row>
    <row r="1005" spans="1:22" ht="25.5" customHeight="1" x14ac:dyDescent="0.15">
      <c r="A1005" s="207" t="s">
        <v>3937</v>
      </c>
      <c r="B1005" s="208" t="s">
        <v>3938</v>
      </c>
      <c r="C1005" s="209" t="s">
        <v>3939</v>
      </c>
      <c r="D1005" s="210" t="s">
        <v>131</v>
      </c>
      <c r="E1005" s="211" t="s">
        <v>3940</v>
      </c>
      <c r="F1005" s="230" t="s">
        <v>5329</v>
      </c>
      <c r="G1005" s="194" t="s">
        <v>3941</v>
      </c>
      <c r="H1005" s="195">
        <f t="shared" si="15"/>
        <v>3</v>
      </c>
      <c r="I1005" s="196">
        <v>45265</v>
      </c>
      <c r="J1005" s="197">
        <v>45268</v>
      </c>
      <c r="K1005" s="197">
        <v>45272</v>
      </c>
      <c r="L1005" s="198" t="s">
        <v>462</v>
      </c>
      <c r="M1005" s="199" t="s">
        <v>1231</v>
      </c>
      <c r="N1005" s="200">
        <v>5</v>
      </c>
      <c r="O1005" s="201">
        <v>5</v>
      </c>
      <c r="P1005" s="201">
        <v>5</v>
      </c>
      <c r="Q1005" s="202">
        <v>15</v>
      </c>
      <c r="R1005" s="203">
        <v>376590</v>
      </c>
      <c r="S1005" s="203">
        <v>131820</v>
      </c>
      <c r="T1005" s="203">
        <v>23060</v>
      </c>
      <c r="U1005" s="204">
        <v>531470</v>
      </c>
      <c r="V1005" s="212"/>
    </row>
    <row r="1006" spans="1:22" ht="25.5" customHeight="1" x14ac:dyDescent="0.15">
      <c r="A1006" s="207" t="s">
        <v>3942</v>
      </c>
      <c r="B1006" s="208" t="s">
        <v>3943</v>
      </c>
      <c r="C1006" s="209" t="s">
        <v>3939</v>
      </c>
      <c r="D1006" s="210" t="s">
        <v>131</v>
      </c>
      <c r="E1006" s="211" t="s">
        <v>3944</v>
      </c>
      <c r="F1006" s="230" t="s">
        <v>5330</v>
      </c>
      <c r="G1006" s="194" t="s">
        <v>1743</v>
      </c>
      <c r="H1006" s="195">
        <f t="shared" si="15"/>
        <v>1</v>
      </c>
      <c r="I1006" s="196">
        <v>45085</v>
      </c>
      <c r="J1006" s="197"/>
      <c r="K1006" s="197"/>
      <c r="L1006" s="198" t="s">
        <v>257</v>
      </c>
      <c r="M1006" s="199" t="s">
        <v>521</v>
      </c>
      <c r="N1006" s="200">
        <v>5</v>
      </c>
      <c r="O1006" s="201">
        <v>0</v>
      </c>
      <c r="P1006" s="201">
        <v>0</v>
      </c>
      <c r="Q1006" s="202">
        <v>5</v>
      </c>
      <c r="R1006" s="203">
        <v>133450</v>
      </c>
      <c r="S1006" s="203">
        <v>28932</v>
      </c>
      <c r="T1006" s="203">
        <v>0</v>
      </c>
      <c r="U1006" s="204">
        <v>162382</v>
      </c>
      <c r="V1006" s="212"/>
    </row>
    <row r="1007" spans="1:22" ht="25.5" customHeight="1" x14ac:dyDescent="0.15">
      <c r="A1007" s="207" t="s">
        <v>3945</v>
      </c>
      <c r="B1007" s="208" t="s">
        <v>3946</v>
      </c>
      <c r="C1007" s="209" t="s">
        <v>3939</v>
      </c>
      <c r="D1007" s="210" t="s">
        <v>131</v>
      </c>
      <c r="E1007" s="211" t="s">
        <v>3947</v>
      </c>
      <c r="F1007" s="230" t="s">
        <v>5331</v>
      </c>
      <c r="G1007" s="194" t="s">
        <v>3948</v>
      </c>
      <c r="H1007" s="195">
        <f t="shared" si="15"/>
        <v>3</v>
      </c>
      <c r="I1007" s="196">
        <v>45097</v>
      </c>
      <c r="J1007" s="197">
        <v>45098</v>
      </c>
      <c r="K1007" s="197">
        <v>45105</v>
      </c>
      <c r="L1007" s="198" t="s">
        <v>1142</v>
      </c>
      <c r="M1007" s="199" t="s">
        <v>3949</v>
      </c>
      <c r="N1007" s="200">
        <v>0</v>
      </c>
      <c r="O1007" s="201">
        <v>0</v>
      </c>
      <c r="P1007" s="201">
        <v>0</v>
      </c>
      <c r="Q1007" s="202">
        <v>0</v>
      </c>
      <c r="R1007" s="203">
        <v>106950</v>
      </c>
      <c r="S1007" s="203">
        <v>7800</v>
      </c>
      <c r="T1007" s="203">
        <v>44500</v>
      </c>
      <c r="U1007" s="204">
        <v>159250</v>
      </c>
      <c r="V1007" s="212"/>
    </row>
    <row r="1008" spans="1:22" ht="25.5" customHeight="1" x14ac:dyDescent="0.15">
      <c r="A1008" s="207" t="s">
        <v>3950</v>
      </c>
      <c r="B1008" s="208" t="s">
        <v>3951</v>
      </c>
      <c r="C1008" s="209" t="s">
        <v>3939</v>
      </c>
      <c r="D1008" s="210" t="s">
        <v>131</v>
      </c>
      <c r="E1008" s="211" t="s">
        <v>3952</v>
      </c>
      <c r="F1008" s="230" t="s">
        <v>5332</v>
      </c>
      <c r="G1008" s="194" t="s">
        <v>1428</v>
      </c>
      <c r="H1008" s="195">
        <f t="shared" si="15"/>
        <v>1</v>
      </c>
      <c r="I1008" s="196">
        <v>45245</v>
      </c>
      <c r="J1008" s="197"/>
      <c r="K1008" s="197"/>
      <c r="L1008" s="198" t="s">
        <v>257</v>
      </c>
      <c r="M1008" s="199" t="s">
        <v>431</v>
      </c>
      <c r="N1008" s="200">
        <v>5</v>
      </c>
      <c r="O1008" s="201">
        <v>0</v>
      </c>
      <c r="P1008" s="201">
        <v>0</v>
      </c>
      <c r="Q1008" s="202">
        <v>5</v>
      </c>
      <c r="R1008" s="203">
        <v>62800</v>
      </c>
      <c r="S1008" s="203">
        <v>11790</v>
      </c>
      <c r="T1008" s="203">
        <v>33000</v>
      </c>
      <c r="U1008" s="204">
        <v>107590</v>
      </c>
      <c r="V1008" s="212"/>
    </row>
    <row r="1009" spans="1:22" ht="25.5" customHeight="1" x14ac:dyDescent="0.15">
      <c r="A1009" s="207" t="s">
        <v>3953</v>
      </c>
      <c r="B1009" s="208" t="s">
        <v>3954</v>
      </c>
      <c r="C1009" s="209" t="s">
        <v>3939</v>
      </c>
      <c r="D1009" s="210" t="s">
        <v>131</v>
      </c>
      <c r="E1009" s="211" t="s">
        <v>3955</v>
      </c>
      <c r="F1009" s="230" t="s">
        <v>5333</v>
      </c>
      <c r="G1009" s="194" t="s">
        <v>3956</v>
      </c>
      <c r="H1009" s="195">
        <f t="shared" si="15"/>
        <v>3</v>
      </c>
      <c r="I1009" s="196">
        <v>45212</v>
      </c>
      <c r="J1009" s="197">
        <v>45216</v>
      </c>
      <c r="K1009" s="197">
        <v>45219</v>
      </c>
      <c r="L1009" s="198" t="s">
        <v>257</v>
      </c>
      <c r="M1009" s="199" t="s">
        <v>431</v>
      </c>
      <c r="N1009" s="200">
        <v>4</v>
      </c>
      <c r="O1009" s="201">
        <v>4</v>
      </c>
      <c r="P1009" s="201">
        <v>4</v>
      </c>
      <c r="Q1009" s="202">
        <v>12</v>
      </c>
      <c r="R1009" s="203">
        <v>263430</v>
      </c>
      <c r="S1009" s="203">
        <v>0</v>
      </c>
      <c r="T1009" s="203">
        <v>48200</v>
      </c>
      <c r="U1009" s="204">
        <v>311630</v>
      </c>
      <c r="V1009" s="212"/>
    </row>
    <row r="1010" spans="1:22" ht="25.5" customHeight="1" x14ac:dyDescent="0.15">
      <c r="A1010" s="207" t="s">
        <v>3957</v>
      </c>
      <c r="B1010" s="208" t="s">
        <v>3958</v>
      </c>
      <c r="C1010" s="209" t="s">
        <v>3939</v>
      </c>
      <c r="D1010" s="210" t="s">
        <v>131</v>
      </c>
      <c r="E1010" s="211" t="s">
        <v>3959</v>
      </c>
      <c r="F1010" s="230" t="s">
        <v>5334</v>
      </c>
      <c r="G1010" s="194" t="s">
        <v>3960</v>
      </c>
      <c r="H1010" s="195">
        <f t="shared" si="15"/>
        <v>1</v>
      </c>
      <c r="I1010" s="196">
        <v>45251</v>
      </c>
      <c r="J1010" s="197"/>
      <c r="K1010" s="197"/>
      <c r="L1010" s="198" t="s">
        <v>462</v>
      </c>
      <c r="M1010" s="199" t="s">
        <v>463</v>
      </c>
      <c r="N1010" s="200">
        <v>2</v>
      </c>
      <c r="O1010" s="201">
        <v>0</v>
      </c>
      <c r="P1010" s="201">
        <v>0</v>
      </c>
      <c r="Q1010" s="202">
        <v>2</v>
      </c>
      <c r="R1010" s="203">
        <v>61730</v>
      </c>
      <c r="S1010" s="203">
        <v>5510</v>
      </c>
      <c r="T1010" s="203">
        <v>0</v>
      </c>
      <c r="U1010" s="204">
        <v>67240</v>
      </c>
      <c r="V1010" s="212"/>
    </row>
    <row r="1011" spans="1:22" ht="25.5" customHeight="1" x14ac:dyDescent="0.15">
      <c r="A1011" s="207" t="s">
        <v>3961</v>
      </c>
      <c r="B1011" s="208" t="s">
        <v>3962</v>
      </c>
      <c r="C1011" s="209" t="s">
        <v>3939</v>
      </c>
      <c r="D1011" s="210" t="s">
        <v>131</v>
      </c>
      <c r="E1011" s="211" t="s">
        <v>3963</v>
      </c>
      <c r="F1011" s="230" t="s">
        <v>5335</v>
      </c>
      <c r="G1011" s="194" t="s">
        <v>3960</v>
      </c>
      <c r="H1011" s="195">
        <f t="shared" si="15"/>
        <v>1</v>
      </c>
      <c r="I1011" s="196">
        <v>45264</v>
      </c>
      <c r="J1011" s="197"/>
      <c r="K1011" s="197"/>
      <c r="L1011" s="198" t="s">
        <v>462</v>
      </c>
      <c r="M1011" s="199" t="s">
        <v>463</v>
      </c>
      <c r="N1011" s="200">
        <v>2</v>
      </c>
      <c r="O1011" s="201">
        <v>0</v>
      </c>
      <c r="P1011" s="201">
        <v>0</v>
      </c>
      <c r="Q1011" s="202">
        <v>2</v>
      </c>
      <c r="R1011" s="203">
        <v>74770</v>
      </c>
      <c r="S1011" s="203">
        <v>3992</v>
      </c>
      <c r="T1011" s="203">
        <v>0</v>
      </c>
      <c r="U1011" s="204">
        <v>78762</v>
      </c>
      <c r="V1011" s="212"/>
    </row>
    <row r="1012" spans="1:22" ht="25.5" customHeight="1" x14ac:dyDescent="0.15">
      <c r="A1012" s="207" t="s">
        <v>3964</v>
      </c>
      <c r="B1012" s="208" t="s">
        <v>3965</v>
      </c>
      <c r="C1012" s="209" t="s">
        <v>3939</v>
      </c>
      <c r="D1012" s="210" t="s">
        <v>131</v>
      </c>
      <c r="E1012" s="211" t="s">
        <v>3966</v>
      </c>
      <c r="F1012" s="230" t="s">
        <v>5336</v>
      </c>
      <c r="G1012" s="194" t="s">
        <v>3960</v>
      </c>
      <c r="H1012" s="195">
        <f t="shared" si="15"/>
        <v>1</v>
      </c>
      <c r="I1012" s="196">
        <v>45272</v>
      </c>
      <c r="J1012" s="197"/>
      <c r="K1012" s="197"/>
      <c r="L1012" s="198" t="s">
        <v>462</v>
      </c>
      <c r="M1012" s="199" t="s">
        <v>463</v>
      </c>
      <c r="N1012" s="200">
        <v>2</v>
      </c>
      <c r="O1012" s="201">
        <v>0</v>
      </c>
      <c r="P1012" s="201">
        <v>0</v>
      </c>
      <c r="Q1012" s="202">
        <v>2</v>
      </c>
      <c r="R1012" s="203">
        <v>74770</v>
      </c>
      <c r="S1012" s="203">
        <v>3792</v>
      </c>
      <c r="T1012" s="203">
        <v>0</v>
      </c>
      <c r="U1012" s="204">
        <v>78562</v>
      </c>
      <c r="V1012" s="212"/>
    </row>
    <row r="1013" spans="1:22" ht="25.5" customHeight="1" x14ac:dyDescent="0.15">
      <c r="A1013" s="207" t="s">
        <v>3967</v>
      </c>
      <c r="B1013" s="208" t="s">
        <v>3968</v>
      </c>
      <c r="C1013" s="209" t="s">
        <v>3939</v>
      </c>
      <c r="D1013" s="210" t="s">
        <v>131</v>
      </c>
      <c r="E1013" s="211" t="s">
        <v>3969</v>
      </c>
      <c r="F1013" s="230" t="s">
        <v>5337</v>
      </c>
      <c r="G1013" s="194" t="s">
        <v>3960</v>
      </c>
      <c r="H1013" s="195">
        <f t="shared" si="15"/>
        <v>1</v>
      </c>
      <c r="I1013" s="196">
        <v>45275</v>
      </c>
      <c r="J1013" s="197"/>
      <c r="K1013" s="197"/>
      <c r="L1013" s="198" t="s">
        <v>462</v>
      </c>
      <c r="M1013" s="199" t="s">
        <v>463</v>
      </c>
      <c r="N1013" s="200">
        <v>2</v>
      </c>
      <c r="O1013" s="201">
        <v>0</v>
      </c>
      <c r="P1013" s="201">
        <v>0</v>
      </c>
      <c r="Q1013" s="202">
        <v>2</v>
      </c>
      <c r="R1013" s="203">
        <v>74770</v>
      </c>
      <c r="S1013" s="203">
        <v>4368</v>
      </c>
      <c r="T1013" s="203">
        <v>0</v>
      </c>
      <c r="U1013" s="204">
        <v>79138</v>
      </c>
      <c r="V1013" s="212"/>
    </row>
    <row r="1014" spans="1:22" ht="25.5" customHeight="1" x14ac:dyDescent="0.15">
      <c r="A1014" s="207" t="s">
        <v>3970</v>
      </c>
      <c r="B1014" s="208" t="s">
        <v>3971</v>
      </c>
      <c r="C1014" s="209" t="s">
        <v>3939</v>
      </c>
      <c r="D1014" s="210" t="s">
        <v>131</v>
      </c>
      <c r="E1014" s="211" t="s">
        <v>3972</v>
      </c>
      <c r="F1014" s="230" t="s">
        <v>5338</v>
      </c>
      <c r="G1014" s="194" t="s">
        <v>3973</v>
      </c>
      <c r="H1014" s="195">
        <f t="shared" si="15"/>
        <v>3</v>
      </c>
      <c r="I1014" s="196">
        <v>45182</v>
      </c>
      <c r="J1014" s="197">
        <v>45189</v>
      </c>
      <c r="K1014" s="197">
        <v>45196</v>
      </c>
      <c r="L1014" s="198" t="s">
        <v>257</v>
      </c>
      <c r="M1014" s="199" t="s">
        <v>922</v>
      </c>
      <c r="N1014" s="200">
        <v>4</v>
      </c>
      <c r="O1014" s="201">
        <v>4</v>
      </c>
      <c r="P1014" s="201">
        <v>4</v>
      </c>
      <c r="Q1014" s="202">
        <v>12</v>
      </c>
      <c r="R1014" s="203">
        <v>317910</v>
      </c>
      <c r="S1014" s="203">
        <v>136974</v>
      </c>
      <c r="T1014" s="203">
        <v>0</v>
      </c>
      <c r="U1014" s="204">
        <v>454884</v>
      </c>
      <c r="V1014" s="212"/>
    </row>
    <row r="1015" spans="1:22" ht="25.5" customHeight="1" x14ac:dyDescent="0.15">
      <c r="A1015" s="207" t="s">
        <v>3974</v>
      </c>
      <c r="B1015" s="208" t="s">
        <v>3975</v>
      </c>
      <c r="C1015" s="209" t="s">
        <v>3939</v>
      </c>
      <c r="D1015" s="210" t="s">
        <v>131</v>
      </c>
      <c r="E1015" s="211" t="s">
        <v>3976</v>
      </c>
      <c r="F1015" s="230" t="s">
        <v>5339</v>
      </c>
      <c r="G1015" s="194" t="s">
        <v>3977</v>
      </c>
      <c r="H1015" s="195">
        <f t="shared" si="15"/>
        <v>3</v>
      </c>
      <c r="I1015" s="196">
        <v>45243</v>
      </c>
      <c r="J1015" s="197">
        <v>45250</v>
      </c>
      <c r="K1015" s="197">
        <v>45252</v>
      </c>
      <c r="L1015" s="198" t="s">
        <v>462</v>
      </c>
      <c r="M1015" s="199" t="s">
        <v>941</v>
      </c>
      <c r="N1015" s="200">
        <v>3</v>
      </c>
      <c r="O1015" s="201">
        <v>3</v>
      </c>
      <c r="P1015" s="201">
        <v>3</v>
      </c>
      <c r="Q1015" s="202">
        <v>9</v>
      </c>
      <c r="R1015" s="203">
        <v>247350</v>
      </c>
      <c r="S1015" s="203">
        <v>38112</v>
      </c>
      <c r="T1015" s="203">
        <v>0</v>
      </c>
      <c r="U1015" s="204">
        <v>285462</v>
      </c>
      <c r="V1015" s="212"/>
    </row>
    <row r="1016" spans="1:22" ht="25.5" customHeight="1" x14ac:dyDescent="0.15">
      <c r="A1016" s="207" t="s">
        <v>3978</v>
      </c>
      <c r="B1016" s="208" t="s">
        <v>3979</v>
      </c>
      <c r="C1016" s="209" t="s">
        <v>3939</v>
      </c>
      <c r="D1016" s="210" t="s">
        <v>131</v>
      </c>
      <c r="E1016" s="211" t="s">
        <v>3980</v>
      </c>
      <c r="F1016" s="230" t="s">
        <v>5340</v>
      </c>
      <c r="G1016" s="194" t="s">
        <v>1652</v>
      </c>
      <c r="H1016" s="195">
        <f t="shared" si="15"/>
        <v>2</v>
      </c>
      <c r="I1016" s="196">
        <v>45097</v>
      </c>
      <c r="J1016" s="197">
        <v>45098</v>
      </c>
      <c r="K1016" s="197"/>
      <c r="L1016" s="198" t="s">
        <v>462</v>
      </c>
      <c r="M1016" s="199" t="s">
        <v>463</v>
      </c>
      <c r="N1016" s="200">
        <v>1</v>
      </c>
      <c r="O1016" s="201">
        <v>1</v>
      </c>
      <c r="P1016" s="201">
        <v>0</v>
      </c>
      <c r="Q1016" s="202">
        <v>2</v>
      </c>
      <c r="R1016" s="203">
        <v>110420</v>
      </c>
      <c r="S1016" s="203">
        <v>5320</v>
      </c>
      <c r="T1016" s="203">
        <v>0</v>
      </c>
      <c r="U1016" s="204">
        <v>115740</v>
      </c>
      <c r="V1016" s="212"/>
    </row>
    <row r="1017" spans="1:22" ht="25.5" customHeight="1" x14ac:dyDescent="0.15">
      <c r="A1017" s="207" t="s">
        <v>3981</v>
      </c>
      <c r="B1017" s="208" t="s">
        <v>3982</v>
      </c>
      <c r="C1017" s="209" t="s">
        <v>3939</v>
      </c>
      <c r="D1017" s="210" t="s">
        <v>131</v>
      </c>
      <c r="E1017" s="211" t="s">
        <v>3983</v>
      </c>
      <c r="F1017" s="230" t="s">
        <v>5341</v>
      </c>
      <c r="G1017" s="194" t="s">
        <v>1652</v>
      </c>
      <c r="H1017" s="195">
        <f t="shared" si="15"/>
        <v>3</v>
      </c>
      <c r="I1017" s="196">
        <v>45258</v>
      </c>
      <c r="J1017" s="197">
        <v>45259</v>
      </c>
      <c r="K1017" s="197">
        <v>45260</v>
      </c>
      <c r="L1017" s="198" t="s">
        <v>462</v>
      </c>
      <c r="M1017" s="199" t="s">
        <v>463</v>
      </c>
      <c r="N1017" s="200">
        <v>1</v>
      </c>
      <c r="O1017" s="201">
        <v>1</v>
      </c>
      <c r="P1017" s="201">
        <v>1</v>
      </c>
      <c r="Q1017" s="202">
        <v>3</v>
      </c>
      <c r="R1017" s="203">
        <v>165630</v>
      </c>
      <c r="S1017" s="203">
        <v>6162</v>
      </c>
      <c r="T1017" s="203">
        <v>0</v>
      </c>
      <c r="U1017" s="204">
        <v>171792</v>
      </c>
      <c r="V1017" s="212"/>
    </row>
    <row r="1018" spans="1:22" ht="25.5" customHeight="1" x14ac:dyDescent="0.15">
      <c r="A1018" s="207" t="s">
        <v>3984</v>
      </c>
      <c r="B1018" s="208" t="s">
        <v>3985</v>
      </c>
      <c r="C1018" s="209" t="s">
        <v>3939</v>
      </c>
      <c r="D1018" s="210" t="s">
        <v>131</v>
      </c>
      <c r="E1018" s="211" t="s">
        <v>3986</v>
      </c>
      <c r="F1018" s="230" t="s">
        <v>5342</v>
      </c>
      <c r="G1018" s="194" t="s">
        <v>1652</v>
      </c>
      <c r="H1018" s="195">
        <f t="shared" si="15"/>
        <v>3</v>
      </c>
      <c r="I1018" s="196">
        <v>45308</v>
      </c>
      <c r="J1018" s="197">
        <v>45309</v>
      </c>
      <c r="K1018" s="197">
        <v>45310</v>
      </c>
      <c r="L1018" s="198" t="s">
        <v>462</v>
      </c>
      <c r="M1018" s="199" t="s">
        <v>463</v>
      </c>
      <c r="N1018" s="200">
        <v>1</v>
      </c>
      <c r="O1018" s="201">
        <v>1</v>
      </c>
      <c r="P1018" s="201">
        <v>1</v>
      </c>
      <c r="Q1018" s="202">
        <v>3</v>
      </c>
      <c r="R1018" s="203">
        <v>165630</v>
      </c>
      <c r="S1018" s="203">
        <v>6162</v>
      </c>
      <c r="T1018" s="203">
        <v>0</v>
      </c>
      <c r="U1018" s="204">
        <v>171792</v>
      </c>
      <c r="V1018" s="212"/>
    </row>
    <row r="1019" spans="1:22" ht="25.5" customHeight="1" x14ac:dyDescent="0.15">
      <c r="A1019" s="207" t="s">
        <v>3987</v>
      </c>
      <c r="B1019" s="208" t="s">
        <v>3988</v>
      </c>
      <c r="C1019" s="209" t="s">
        <v>3939</v>
      </c>
      <c r="D1019" s="210" t="s">
        <v>131</v>
      </c>
      <c r="E1019" s="211" t="s">
        <v>3989</v>
      </c>
      <c r="F1019" s="230" t="s">
        <v>5343</v>
      </c>
      <c r="G1019" s="194" t="s">
        <v>3990</v>
      </c>
      <c r="H1019" s="195">
        <f t="shared" si="15"/>
        <v>3</v>
      </c>
      <c r="I1019" s="196">
        <v>45174</v>
      </c>
      <c r="J1019" s="197">
        <v>45175</v>
      </c>
      <c r="K1019" s="197">
        <v>45176</v>
      </c>
      <c r="L1019" s="198" t="s">
        <v>257</v>
      </c>
      <c r="M1019" s="199" t="s">
        <v>486</v>
      </c>
      <c r="N1019" s="200">
        <v>1</v>
      </c>
      <c r="O1019" s="201">
        <v>1</v>
      </c>
      <c r="P1019" s="201">
        <v>1</v>
      </c>
      <c r="Q1019" s="202">
        <v>3</v>
      </c>
      <c r="R1019" s="203">
        <v>156960</v>
      </c>
      <c r="S1019" s="217">
        <v>5346</v>
      </c>
      <c r="T1019" s="217">
        <v>50000</v>
      </c>
      <c r="U1019" s="204">
        <v>212306</v>
      </c>
      <c r="V1019" s="212" t="s">
        <v>573</v>
      </c>
    </row>
    <row r="1020" spans="1:22" ht="25.5" customHeight="1" x14ac:dyDescent="0.15">
      <c r="A1020" s="207" t="s">
        <v>3991</v>
      </c>
      <c r="B1020" s="208" t="s">
        <v>3992</v>
      </c>
      <c r="C1020" s="209" t="s">
        <v>3939</v>
      </c>
      <c r="D1020" s="210" t="s">
        <v>131</v>
      </c>
      <c r="E1020" s="211" t="s">
        <v>3993</v>
      </c>
      <c r="F1020" s="230" t="s">
        <v>5344</v>
      </c>
      <c r="G1020" s="194" t="s">
        <v>3994</v>
      </c>
      <c r="H1020" s="195">
        <f t="shared" si="15"/>
        <v>3</v>
      </c>
      <c r="I1020" s="196">
        <v>45245</v>
      </c>
      <c r="J1020" s="197">
        <v>45246</v>
      </c>
      <c r="K1020" s="197">
        <v>45247</v>
      </c>
      <c r="L1020" s="198" t="s">
        <v>462</v>
      </c>
      <c r="M1020" s="199" t="s">
        <v>463</v>
      </c>
      <c r="N1020" s="200">
        <v>2</v>
      </c>
      <c r="O1020" s="201">
        <v>2</v>
      </c>
      <c r="P1020" s="201">
        <v>2</v>
      </c>
      <c r="Q1020" s="202">
        <v>6</v>
      </c>
      <c r="R1020" s="203">
        <v>224310</v>
      </c>
      <c r="S1020" s="203">
        <v>7860</v>
      </c>
      <c r="T1020" s="203">
        <v>48400</v>
      </c>
      <c r="U1020" s="204">
        <v>280570</v>
      </c>
      <c r="V1020" s="212" t="s">
        <v>573</v>
      </c>
    </row>
    <row r="1021" spans="1:22" ht="25.5" customHeight="1" x14ac:dyDescent="0.15">
      <c r="A1021" s="207" t="s">
        <v>3995</v>
      </c>
      <c r="B1021" s="208" t="s">
        <v>3996</v>
      </c>
      <c r="C1021" s="209" t="s">
        <v>3939</v>
      </c>
      <c r="D1021" s="210" t="s">
        <v>131</v>
      </c>
      <c r="E1021" s="211" t="s">
        <v>3997</v>
      </c>
      <c r="F1021" s="230" t="s">
        <v>5345</v>
      </c>
      <c r="G1021" s="194" t="s">
        <v>1066</v>
      </c>
      <c r="H1021" s="195">
        <f t="shared" si="15"/>
        <v>1</v>
      </c>
      <c r="I1021" s="196">
        <v>45094</v>
      </c>
      <c r="J1021" s="197"/>
      <c r="K1021" s="197"/>
      <c r="L1021" s="198" t="s">
        <v>257</v>
      </c>
      <c r="M1021" s="199" t="s">
        <v>521</v>
      </c>
      <c r="N1021" s="200">
        <v>3</v>
      </c>
      <c r="O1021" s="201">
        <v>0</v>
      </c>
      <c r="P1021" s="201">
        <v>0</v>
      </c>
      <c r="Q1021" s="202">
        <v>3</v>
      </c>
      <c r="R1021" s="203">
        <v>84400</v>
      </c>
      <c r="S1021" s="203">
        <v>48474</v>
      </c>
      <c r="T1021" s="203">
        <v>23100</v>
      </c>
      <c r="U1021" s="204">
        <v>155974</v>
      </c>
      <c r="V1021" s="212"/>
    </row>
    <row r="1022" spans="1:22" ht="25.5" customHeight="1" x14ac:dyDescent="0.15">
      <c r="A1022" s="207" t="s">
        <v>3998</v>
      </c>
      <c r="B1022" s="208" t="s">
        <v>3999</v>
      </c>
      <c r="C1022" s="209" t="s">
        <v>3939</v>
      </c>
      <c r="D1022" s="210" t="s">
        <v>131</v>
      </c>
      <c r="E1022" s="211" t="s">
        <v>4000</v>
      </c>
      <c r="F1022" s="230" t="s">
        <v>5346</v>
      </c>
      <c r="G1022" s="194" t="s">
        <v>1066</v>
      </c>
      <c r="H1022" s="195">
        <f t="shared" si="15"/>
        <v>1</v>
      </c>
      <c r="I1022" s="196">
        <v>45301</v>
      </c>
      <c r="J1022" s="197"/>
      <c r="K1022" s="197"/>
      <c r="L1022" s="198" t="s">
        <v>257</v>
      </c>
      <c r="M1022" s="199" t="s">
        <v>521</v>
      </c>
      <c r="N1022" s="200">
        <v>3</v>
      </c>
      <c r="O1022" s="201">
        <v>0</v>
      </c>
      <c r="P1022" s="201">
        <v>0</v>
      </c>
      <c r="Q1022" s="202">
        <v>3</v>
      </c>
      <c r="R1022" s="203">
        <v>84400</v>
      </c>
      <c r="S1022" s="203">
        <v>33773</v>
      </c>
      <c r="T1022" s="203">
        <v>23100</v>
      </c>
      <c r="U1022" s="204">
        <v>141273</v>
      </c>
      <c r="V1022" s="212"/>
    </row>
    <row r="1023" spans="1:22" ht="25.5" customHeight="1" x14ac:dyDescent="0.15">
      <c r="A1023" s="207" t="s">
        <v>4001</v>
      </c>
      <c r="B1023" s="208" t="s">
        <v>4002</v>
      </c>
      <c r="C1023" s="209" t="s">
        <v>3939</v>
      </c>
      <c r="D1023" s="210" t="s">
        <v>131</v>
      </c>
      <c r="E1023" s="211" t="s">
        <v>4003</v>
      </c>
      <c r="F1023" s="230" t="s">
        <v>5347</v>
      </c>
      <c r="G1023" s="194" t="s">
        <v>4004</v>
      </c>
      <c r="H1023" s="195">
        <f t="shared" si="15"/>
        <v>1</v>
      </c>
      <c r="I1023" s="196">
        <v>45254</v>
      </c>
      <c r="J1023" s="197"/>
      <c r="K1023" s="197"/>
      <c r="L1023" s="198" t="s">
        <v>257</v>
      </c>
      <c r="M1023" s="199" t="s">
        <v>684</v>
      </c>
      <c r="N1023" s="200">
        <v>0</v>
      </c>
      <c r="O1023" s="201">
        <v>0</v>
      </c>
      <c r="P1023" s="201">
        <v>0</v>
      </c>
      <c r="Q1023" s="202">
        <v>0</v>
      </c>
      <c r="R1023" s="203">
        <v>35650</v>
      </c>
      <c r="S1023" s="203">
        <v>0</v>
      </c>
      <c r="T1023" s="203">
        <v>0</v>
      </c>
      <c r="U1023" s="204">
        <v>35650</v>
      </c>
      <c r="V1023" s="212"/>
    </row>
    <row r="1024" spans="1:22" ht="25.5" customHeight="1" x14ac:dyDescent="0.15">
      <c r="A1024" s="207" t="s">
        <v>4005</v>
      </c>
      <c r="B1024" s="208" t="s">
        <v>4006</v>
      </c>
      <c r="C1024" s="209" t="s">
        <v>3939</v>
      </c>
      <c r="D1024" s="210" t="s">
        <v>131</v>
      </c>
      <c r="E1024" s="211" t="s">
        <v>4007</v>
      </c>
      <c r="F1024" s="230" t="s">
        <v>5348</v>
      </c>
      <c r="G1024" s="194" t="s">
        <v>4008</v>
      </c>
      <c r="H1024" s="195">
        <f t="shared" si="15"/>
        <v>3</v>
      </c>
      <c r="I1024" s="196">
        <v>45097</v>
      </c>
      <c r="J1024" s="197">
        <v>45104</v>
      </c>
      <c r="K1024" s="197">
        <v>45111</v>
      </c>
      <c r="L1024" s="198" t="s">
        <v>257</v>
      </c>
      <c r="M1024" s="199" t="s">
        <v>932</v>
      </c>
      <c r="N1024" s="200">
        <v>4</v>
      </c>
      <c r="O1024" s="201">
        <v>4</v>
      </c>
      <c r="P1024" s="201">
        <v>4</v>
      </c>
      <c r="Q1024" s="202">
        <v>12</v>
      </c>
      <c r="R1024" s="203">
        <v>329790</v>
      </c>
      <c r="S1024" s="203">
        <v>16410</v>
      </c>
      <c r="T1024" s="203">
        <v>0</v>
      </c>
      <c r="U1024" s="204">
        <v>346200</v>
      </c>
      <c r="V1024" s="212"/>
    </row>
    <row r="1025" spans="1:22" ht="25.5" customHeight="1" x14ac:dyDescent="0.15">
      <c r="A1025" s="207" t="s">
        <v>4009</v>
      </c>
      <c r="B1025" s="208" t="s">
        <v>4010</v>
      </c>
      <c r="C1025" s="209" t="s">
        <v>3939</v>
      </c>
      <c r="D1025" s="210" t="s">
        <v>131</v>
      </c>
      <c r="E1025" s="211" t="s">
        <v>4011</v>
      </c>
      <c r="F1025" s="230" t="s">
        <v>5349</v>
      </c>
      <c r="G1025" s="194" t="s">
        <v>4012</v>
      </c>
      <c r="H1025" s="195">
        <f t="shared" si="15"/>
        <v>3</v>
      </c>
      <c r="I1025" s="196">
        <v>45203</v>
      </c>
      <c r="J1025" s="197">
        <v>45204</v>
      </c>
      <c r="K1025" s="197">
        <v>45205</v>
      </c>
      <c r="L1025" s="198" t="s">
        <v>257</v>
      </c>
      <c r="M1025" s="199" t="s">
        <v>922</v>
      </c>
      <c r="N1025" s="200">
        <v>0</v>
      </c>
      <c r="O1025" s="201">
        <v>0</v>
      </c>
      <c r="P1025" s="201">
        <v>0</v>
      </c>
      <c r="Q1025" s="202">
        <v>0</v>
      </c>
      <c r="R1025" s="203">
        <v>106950</v>
      </c>
      <c r="S1025" s="203">
        <v>2826</v>
      </c>
      <c r="T1025" s="203">
        <v>0</v>
      </c>
      <c r="U1025" s="204">
        <v>109776</v>
      </c>
      <c r="V1025" s="212"/>
    </row>
    <row r="1026" spans="1:22" ht="25.5" customHeight="1" x14ac:dyDescent="0.15">
      <c r="A1026" s="207" t="s">
        <v>4013</v>
      </c>
      <c r="B1026" s="208" t="s">
        <v>4014</v>
      </c>
      <c r="C1026" s="209" t="s">
        <v>3939</v>
      </c>
      <c r="D1026" s="210" t="s">
        <v>131</v>
      </c>
      <c r="E1026" s="211" t="s">
        <v>4015</v>
      </c>
      <c r="F1026" s="230" t="s">
        <v>5350</v>
      </c>
      <c r="G1026" s="194" t="s">
        <v>4016</v>
      </c>
      <c r="H1026" s="195">
        <f t="shared" si="15"/>
        <v>1</v>
      </c>
      <c r="I1026" s="196">
        <v>45261</v>
      </c>
      <c r="J1026" s="197"/>
      <c r="K1026" s="197"/>
      <c r="L1026" s="198" t="s">
        <v>462</v>
      </c>
      <c r="M1026" s="199" t="s">
        <v>486</v>
      </c>
      <c r="N1026" s="200">
        <v>2</v>
      </c>
      <c r="O1026" s="201">
        <v>0</v>
      </c>
      <c r="P1026" s="201">
        <v>0</v>
      </c>
      <c r="Q1026" s="202">
        <v>2</v>
      </c>
      <c r="R1026" s="203">
        <v>66010</v>
      </c>
      <c r="S1026" s="203">
        <v>9329</v>
      </c>
      <c r="T1026" s="203">
        <v>0</v>
      </c>
      <c r="U1026" s="204">
        <v>75339</v>
      </c>
      <c r="V1026" s="212"/>
    </row>
    <row r="1027" spans="1:22" ht="25.5" customHeight="1" x14ac:dyDescent="0.15">
      <c r="A1027" s="207" t="s">
        <v>4017</v>
      </c>
      <c r="B1027" s="208" t="s">
        <v>4018</v>
      </c>
      <c r="C1027" s="209" t="s">
        <v>3939</v>
      </c>
      <c r="D1027" s="210" t="s">
        <v>131</v>
      </c>
      <c r="E1027" s="211" t="s">
        <v>4019</v>
      </c>
      <c r="F1027" s="230" t="s">
        <v>5351</v>
      </c>
      <c r="G1027" s="194" t="s">
        <v>2040</v>
      </c>
      <c r="H1027" s="195">
        <f t="shared" si="15"/>
        <v>3</v>
      </c>
      <c r="I1027" s="196">
        <v>45210</v>
      </c>
      <c r="J1027" s="197">
        <v>45211</v>
      </c>
      <c r="K1027" s="197">
        <v>45212</v>
      </c>
      <c r="L1027" s="198" t="s">
        <v>610</v>
      </c>
      <c r="M1027" s="199" t="s">
        <v>732</v>
      </c>
      <c r="N1027" s="200">
        <v>5</v>
      </c>
      <c r="O1027" s="201">
        <v>5</v>
      </c>
      <c r="P1027" s="201">
        <v>5</v>
      </c>
      <c r="Q1027" s="202">
        <v>15</v>
      </c>
      <c r="R1027" s="203">
        <v>400350</v>
      </c>
      <c r="S1027" s="203">
        <v>38160</v>
      </c>
      <c r="T1027" s="203">
        <v>0</v>
      </c>
      <c r="U1027" s="204">
        <v>438510</v>
      </c>
      <c r="V1027" s="212"/>
    </row>
    <row r="1028" spans="1:22" ht="25.5" customHeight="1" x14ac:dyDescent="0.15">
      <c r="A1028" s="207" t="s">
        <v>4020</v>
      </c>
      <c r="B1028" s="208" t="s">
        <v>4021</v>
      </c>
      <c r="C1028" s="209" t="s">
        <v>3939</v>
      </c>
      <c r="D1028" s="210" t="s">
        <v>131</v>
      </c>
      <c r="E1028" s="211" t="s">
        <v>4022</v>
      </c>
      <c r="F1028" s="230" t="s">
        <v>5352</v>
      </c>
      <c r="G1028" s="194" t="s">
        <v>2081</v>
      </c>
      <c r="H1028" s="195">
        <f t="shared" si="15"/>
        <v>3</v>
      </c>
      <c r="I1028" s="196">
        <v>45264</v>
      </c>
      <c r="J1028" s="197">
        <v>45271</v>
      </c>
      <c r="K1028" s="197">
        <v>45278</v>
      </c>
      <c r="L1028" s="198" t="s">
        <v>610</v>
      </c>
      <c r="M1028" s="199" t="s">
        <v>732</v>
      </c>
      <c r="N1028" s="200">
        <v>5</v>
      </c>
      <c r="O1028" s="201">
        <v>5</v>
      </c>
      <c r="P1028" s="201">
        <v>5</v>
      </c>
      <c r="Q1028" s="202">
        <v>15</v>
      </c>
      <c r="R1028" s="203">
        <v>400350</v>
      </c>
      <c r="S1028" s="203">
        <v>24840</v>
      </c>
      <c r="T1028" s="203">
        <v>50000</v>
      </c>
      <c r="U1028" s="204">
        <v>475190</v>
      </c>
      <c r="V1028" s="212"/>
    </row>
    <row r="1029" spans="1:22" ht="25.5" customHeight="1" x14ac:dyDescent="0.15">
      <c r="A1029" s="207" t="s">
        <v>4023</v>
      </c>
      <c r="B1029" s="208" t="s">
        <v>4024</v>
      </c>
      <c r="C1029" s="209" t="s">
        <v>3939</v>
      </c>
      <c r="D1029" s="210" t="s">
        <v>131</v>
      </c>
      <c r="E1029" s="211" t="s">
        <v>4025</v>
      </c>
      <c r="F1029" s="230" t="s">
        <v>5353</v>
      </c>
      <c r="G1029" s="194" t="s">
        <v>4026</v>
      </c>
      <c r="H1029" s="195">
        <f t="shared" ref="H1029:H1092" si="16">COUNTA(I1029:K1029)</f>
        <v>2</v>
      </c>
      <c r="I1029" s="196">
        <v>45250</v>
      </c>
      <c r="J1029" s="197">
        <v>45251</v>
      </c>
      <c r="K1029" s="197"/>
      <c r="L1029" s="198" t="s">
        <v>462</v>
      </c>
      <c r="M1029" s="199" t="s">
        <v>486</v>
      </c>
      <c r="N1029" s="200">
        <v>5</v>
      </c>
      <c r="O1029" s="201">
        <v>5</v>
      </c>
      <c r="P1029" s="201">
        <v>0</v>
      </c>
      <c r="Q1029" s="202">
        <v>10</v>
      </c>
      <c r="R1029" s="203">
        <v>240500</v>
      </c>
      <c r="S1029" s="217">
        <v>22080</v>
      </c>
      <c r="T1029" s="203">
        <v>50000</v>
      </c>
      <c r="U1029" s="204">
        <v>312580</v>
      </c>
      <c r="V1029" s="212" t="s">
        <v>573</v>
      </c>
    </row>
    <row r="1030" spans="1:22" ht="25.5" customHeight="1" x14ac:dyDescent="0.15">
      <c r="A1030" s="207" t="s">
        <v>4027</v>
      </c>
      <c r="B1030" s="208" t="s">
        <v>4028</v>
      </c>
      <c r="C1030" s="209" t="s">
        <v>3939</v>
      </c>
      <c r="D1030" s="210" t="s">
        <v>131</v>
      </c>
      <c r="E1030" s="211" t="s">
        <v>4029</v>
      </c>
      <c r="F1030" s="230" t="s">
        <v>5354</v>
      </c>
      <c r="G1030" s="194" t="s">
        <v>4030</v>
      </c>
      <c r="H1030" s="195">
        <f t="shared" si="16"/>
        <v>3</v>
      </c>
      <c r="I1030" s="196">
        <v>45232</v>
      </c>
      <c r="J1030" s="197">
        <v>45236</v>
      </c>
      <c r="K1030" s="197">
        <v>45237</v>
      </c>
      <c r="L1030" s="198" t="s">
        <v>257</v>
      </c>
      <c r="M1030" s="199" t="s">
        <v>4031</v>
      </c>
      <c r="N1030" s="200">
        <v>4</v>
      </c>
      <c r="O1030" s="201">
        <v>4</v>
      </c>
      <c r="P1030" s="201">
        <v>4</v>
      </c>
      <c r="Q1030" s="202">
        <v>12</v>
      </c>
      <c r="R1030" s="203">
        <v>317910</v>
      </c>
      <c r="S1030" s="203">
        <v>123958</v>
      </c>
      <c r="T1030" s="203">
        <v>10000</v>
      </c>
      <c r="U1030" s="204">
        <v>451868</v>
      </c>
      <c r="V1030" s="212"/>
    </row>
    <row r="1031" spans="1:22" ht="25.5" customHeight="1" x14ac:dyDescent="0.15">
      <c r="A1031" s="207" t="s">
        <v>4032</v>
      </c>
      <c r="B1031" s="208" t="s">
        <v>4033</v>
      </c>
      <c r="C1031" s="209" t="s">
        <v>3939</v>
      </c>
      <c r="D1031" s="210" t="s">
        <v>131</v>
      </c>
      <c r="E1031" s="211" t="s">
        <v>4034</v>
      </c>
      <c r="F1031" s="230" t="s">
        <v>5355</v>
      </c>
      <c r="G1031" s="194" t="s">
        <v>4035</v>
      </c>
      <c r="H1031" s="195">
        <f t="shared" si="16"/>
        <v>1</v>
      </c>
      <c r="I1031" s="196">
        <v>45224</v>
      </c>
      <c r="J1031" s="197"/>
      <c r="K1031" s="197"/>
      <c r="L1031" s="198" t="s">
        <v>462</v>
      </c>
      <c r="M1031" s="199" t="s">
        <v>1231</v>
      </c>
      <c r="N1031" s="200">
        <v>3</v>
      </c>
      <c r="O1031" s="201">
        <v>0</v>
      </c>
      <c r="P1031" s="201">
        <v>0</v>
      </c>
      <c r="Q1031" s="202">
        <v>3</v>
      </c>
      <c r="R1031" s="203">
        <v>70810</v>
      </c>
      <c r="S1031" s="203">
        <v>3720</v>
      </c>
      <c r="T1031" s="203">
        <v>0</v>
      </c>
      <c r="U1031" s="204">
        <v>74530</v>
      </c>
      <c r="V1031" s="212"/>
    </row>
    <row r="1032" spans="1:22" ht="25.5" customHeight="1" x14ac:dyDescent="0.15">
      <c r="A1032" s="207" t="s">
        <v>4036</v>
      </c>
      <c r="B1032" s="208" t="s">
        <v>4037</v>
      </c>
      <c r="C1032" s="209" t="s">
        <v>3939</v>
      </c>
      <c r="D1032" s="210" t="s">
        <v>131</v>
      </c>
      <c r="E1032" s="211" t="s">
        <v>4038</v>
      </c>
      <c r="F1032" s="230" t="s">
        <v>5356</v>
      </c>
      <c r="G1032" s="194" t="s">
        <v>4035</v>
      </c>
      <c r="H1032" s="195">
        <f t="shared" si="16"/>
        <v>1</v>
      </c>
      <c r="I1032" s="196">
        <v>45274</v>
      </c>
      <c r="J1032" s="197"/>
      <c r="K1032" s="197"/>
      <c r="L1032" s="198" t="s">
        <v>257</v>
      </c>
      <c r="M1032" s="199" t="s">
        <v>437</v>
      </c>
      <c r="N1032" s="200">
        <v>3</v>
      </c>
      <c r="O1032" s="201">
        <v>0</v>
      </c>
      <c r="P1032" s="201">
        <v>0</v>
      </c>
      <c r="Q1032" s="202">
        <v>3</v>
      </c>
      <c r="R1032" s="203">
        <v>70810</v>
      </c>
      <c r="S1032" s="203">
        <v>2240</v>
      </c>
      <c r="T1032" s="203">
        <v>0</v>
      </c>
      <c r="U1032" s="204">
        <v>73050</v>
      </c>
      <c r="V1032" s="212"/>
    </row>
    <row r="1033" spans="1:22" ht="25.5" customHeight="1" x14ac:dyDescent="0.15">
      <c r="A1033" s="207" t="s">
        <v>4039</v>
      </c>
      <c r="B1033" s="208" t="s">
        <v>4040</v>
      </c>
      <c r="C1033" s="209" t="s">
        <v>3939</v>
      </c>
      <c r="D1033" s="210" t="s">
        <v>131</v>
      </c>
      <c r="E1033" s="211" t="s">
        <v>4041</v>
      </c>
      <c r="F1033" s="230" t="s">
        <v>5357</v>
      </c>
      <c r="G1033" s="194" t="s">
        <v>4042</v>
      </c>
      <c r="H1033" s="195">
        <f t="shared" si="16"/>
        <v>1</v>
      </c>
      <c r="I1033" s="196">
        <v>45098</v>
      </c>
      <c r="J1033" s="197"/>
      <c r="K1033" s="197"/>
      <c r="L1033" s="198" t="s">
        <v>257</v>
      </c>
      <c r="M1033" s="199" t="s">
        <v>437</v>
      </c>
      <c r="N1033" s="200">
        <v>4</v>
      </c>
      <c r="O1033" s="201">
        <v>0</v>
      </c>
      <c r="P1033" s="201">
        <v>0</v>
      </c>
      <c r="Q1033" s="202">
        <v>4</v>
      </c>
      <c r="R1033" s="203">
        <v>87810</v>
      </c>
      <c r="S1033" s="203">
        <v>8224</v>
      </c>
      <c r="T1033" s="203">
        <v>0</v>
      </c>
      <c r="U1033" s="204">
        <v>96034</v>
      </c>
      <c r="V1033" s="212"/>
    </row>
    <row r="1034" spans="1:22" ht="25.5" customHeight="1" x14ac:dyDescent="0.15">
      <c r="A1034" s="207" t="s">
        <v>4043</v>
      </c>
      <c r="B1034" s="208" t="s">
        <v>4044</v>
      </c>
      <c r="C1034" s="209" t="s">
        <v>3939</v>
      </c>
      <c r="D1034" s="210" t="s">
        <v>131</v>
      </c>
      <c r="E1034" s="211" t="s">
        <v>4045</v>
      </c>
      <c r="F1034" s="230" t="s">
        <v>5358</v>
      </c>
      <c r="G1034" s="194" t="s">
        <v>4046</v>
      </c>
      <c r="H1034" s="195">
        <f t="shared" si="16"/>
        <v>3</v>
      </c>
      <c r="I1034" s="196">
        <v>45194</v>
      </c>
      <c r="J1034" s="197">
        <v>45195</v>
      </c>
      <c r="K1034" s="197">
        <v>45197</v>
      </c>
      <c r="L1034" s="198" t="s">
        <v>257</v>
      </c>
      <c r="M1034" s="199" t="s">
        <v>486</v>
      </c>
      <c r="N1034" s="200">
        <v>5</v>
      </c>
      <c r="O1034" s="201">
        <v>5</v>
      </c>
      <c r="P1034" s="201">
        <v>5</v>
      </c>
      <c r="Q1034" s="202">
        <v>15</v>
      </c>
      <c r="R1034" s="203">
        <v>360750</v>
      </c>
      <c r="S1034" s="203">
        <v>60660</v>
      </c>
      <c r="T1034" s="203">
        <v>49940</v>
      </c>
      <c r="U1034" s="204">
        <v>471350</v>
      </c>
      <c r="V1034" s="212"/>
    </row>
    <row r="1035" spans="1:22" ht="25.5" customHeight="1" x14ac:dyDescent="0.15">
      <c r="A1035" s="207" t="s">
        <v>4047</v>
      </c>
      <c r="B1035" s="208" t="s">
        <v>4048</v>
      </c>
      <c r="C1035" s="209" t="s">
        <v>3939</v>
      </c>
      <c r="D1035" s="210" t="s">
        <v>131</v>
      </c>
      <c r="E1035" s="211" t="s">
        <v>4049</v>
      </c>
      <c r="F1035" s="230" t="s">
        <v>5359</v>
      </c>
      <c r="G1035" s="194" t="s">
        <v>4050</v>
      </c>
      <c r="H1035" s="195">
        <f t="shared" si="16"/>
        <v>3</v>
      </c>
      <c r="I1035" s="196">
        <v>45238</v>
      </c>
      <c r="J1035" s="197">
        <v>45261</v>
      </c>
      <c r="K1035" s="197">
        <v>45310</v>
      </c>
      <c r="L1035" s="198" t="s">
        <v>257</v>
      </c>
      <c r="M1035" s="199" t="s">
        <v>564</v>
      </c>
      <c r="N1035" s="200">
        <v>1</v>
      </c>
      <c r="O1035" s="201">
        <v>1</v>
      </c>
      <c r="P1035" s="201">
        <v>1</v>
      </c>
      <c r="Q1035" s="202">
        <v>3</v>
      </c>
      <c r="R1035" s="203">
        <v>165630</v>
      </c>
      <c r="S1035" s="203">
        <v>96078</v>
      </c>
      <c r="T1035" s="203">
        <v>19800</v>
      </c>
      <c r="U1035" s="204">
        <v>281508</v>
      </c>
      <c r="V1035" s="212"/>
    </row>
    <row r="1036" spans="1:22" ht="25.5" customHeight="1" x14ac:dyDescent="0.15">
      <c r="A1036" s="207" t="s">
        <v>4051</v>
      </c>
      <c r="B1036" s="218" t="s">
        <v>4052</v>
      </c>
      <c r="C1036" s="209" t="s">
        <v>3939</v>
      </c>
      <c r="D1036" s="210" t="s">
        <v>131</v>
      </c>
      <c r="E1036" s="211" t="s">
        <v>4053</v>
      </c>
      <c r="F1036" s="230" t="s">
        <v>5360</v>
      </c>
      <c r="G1036" s="194" t="s">
        <v>4054</v>
      </c>
      <c r="H1036" s="195">
        <f t="shared" si="16"/>
        <v>1</v>
      </c>
      <c r="I1036" s="196">
        <v>45272</v>
      </c>
      <c r="J1036" s="197"/>
      <c r="K1036" s="197"/>
      <c r="L1036" s="198" t="s">
        <v>257</v>
      </c>
      <c r="M1036" s="199" t="s">
        <v>437</v>
      </c>
      <c r="N1036" s="200">
        <v>1</v>
      </c>
      <c r="O1036" s="201">
        <v>0</v>
      </c>
      <c r="P1036" s="201">
        <v>0</v>
      </c>
      <c r="Q1036" s="202">
        <v>1</v>
      </c>
      <c r="R1036" s="203">
        <v>48690</v>
      </c>
      <c r="S1036" s="203">
        <v>0</v>
      </c>
      <c r="T1036" s="203">
        <v>0</v>
      </c>
      <c r="U1036" s="204">
        <v>48690</v>
      </c>
      <c r="V1036" s="212"/>
    </row>
    <row r="1037" spans="1:22" ht="25.5" customHeight="1" x14ac:dyDescent="0.15">
      <c r="A1037" s="207" t="s">
        <v>4055</v>
      </c>
      <c r="B1037" s="208" t="s">
        <v>4056</v>
      </c>
      <c r="C1037" s="209" t="s">
        <v>4057</v>
      </c>
      <c r="D1037" s="210" t="s">
        <v>63</v>
      </c>
      <c r="E1037" s="211" t="s">
        <v>4058</v>
      </c>
      <c r="F1037" s="230" t="s">
        <v>5361</v>
      </c>
      <c r="G1037" s="194" t="s">
        <v>4059</v>
      </c>
      <c r="H1037" s="195">
        <f t="shared" si="16"/>
        <v>2</v>
      </c>
      <c r="I1037" s="196">
        <v>45118</v>
      </c>
      <c r="J1037" s="197">
        <v>45120</v>
      </c>
      <c r="K1037" s="197"/>
      <c r="L1037" s="198" t="s">
        <v>257</v>
      </c>
      <c r="M1037" s="199" t="s">
        <v>437</v>
      </c>
      <c r="N1037" s="200">
        <v>1</v>
      </c>
      <c r="O1037" s="201">
        <v>1</v>
      </c>
      <c r="P1037" s="201">
        <v>0</v>
      </c>
      <c r="Q1037" s="202">
        <v>2</v>
      </c>
      <c r="R1037" s="203">
        <v>103900</v>
      </c>
      <c r="S1037" s="203">
        <v>1760</v>
      </c>
      <c r="T1037" s="203">
        <v>0</v>
      </c>
      <c r="U1037" s="204">
        <v>105660</v>
      </c>
      <c r="V1037" s="212"/>
    </row>
    <row r="1038" spans="1:22" ht="25.5" customHeight="1" x14ac:dyDescent="0.15">
      <c r="A1038" s="207" t="s">
        <v>4060</v>
      </c>
      <c r="B1038" s="208" t="s">
        <v>4061</v>
      </c>
      <c r="C1038" s="209" t="s">
        <v>4057</v>
      </c>
      <c r="D1038" s="210" t="s">
        <v>63</v>
      </c>
      <c r="E1038" s="211" t="s">
        <v>4062</v>
      </c>
      <c r="F1038" s="230" t="s">
        <v>5362</v>
      </c>
      <c r="G1038" s="194" t="s">
        <v>4063</v>
      </c>
      <c r="H1038" s="195">
        <f t="shared" si="16"/>
        <v>1</v>
      </c>
      <c r="I1038" s="196">
        <v>45251</v>
      </c>
      <c r="J1038" s="197"/>
      <c r="K1038" s="197"/>
      <c r="L1038" s="198" t="s">
        <v>462</v>
      </c>
      <c r="M1038" s="199" t="s">
        <v>463</v>
      </c>
      <c r="N1038" s="200">
        <v>0</v>
      </c>
      <c r="O1038" s="201">
        <v>0</v>
      </c>
      <c r="P1038" s="201">
        <v>0</v>
      </c>
      <c r="Q1038" s="202">
        <v>0</v>
      </c>
      <c r="R1038" s="203">
        <v>35650</v>
      </c>
      <c r="S1038" s="203">
        <v>860</v>
      </c>
      <c r="T1038" s="203">
        <v>50000</v>
      </c>
      <c r="U1038" s="204">
        <v>86510</v>
      </c>
      <c r="V1038" s="212"/>
    </row>
    <row r="1039" spans="1:22" ht="25.5" customHeight="1" x14ac:dyDescent="0.15">
      <c r="A1039" s="207" t="s">
        <v>4064</v>
      </c>
      <c r="B1039" s="208" t="s">
        <v>4065</v>
      </c>
      <c r="C1039" s="209" t="s">
        <v>4057</v>
      </c>
      <c r="D1039" s="210" t="s">
        <v>63</v>
      </c>
      <c r="E1039" s="211" t="s">
        <v>4066</v>
      </c>
      <c r="F1039" s="230" t="s">
        <v>5363</v>
      </c>
      <c r="G1039" s="194" t="s">
        <v>4067</v>
      </c>
      <c r="H1039" s="195">
        <f t="shared" si="16"/>
        <v>1</v>
      </c>
      <c r="I1039" s="196">
        <v>45210</v>
      </c>
      <c r="J1039" s="197"/>
      <c r="K1039" s="197"/>
      <c r="L1039" s="198" t="s">
        <v>610</v>
      </c>
      <c r="M1039" s="199" t="s">
        <v>2775</v>
      </c>
      <c r="N1039" s="200">
        <v>4</v>
      </c>
      <c r="O1039" s="201">
        <v>0</v>
      </c>
      <c r="P1039" s="201">
        <v>0</v>
      </c>
      <c r="Q1039" s="202">
        <v>4</v>
      </c>
      <c r="R1039" s="203">
        <v>82530</v>
      </c>
      <c r="S1039" s="203">
        <v>5780</v>
      </c>
      <c r="T1039" s="203">
        <v>0</v>
      </c>
      <c r="U1039" s="204">
        <v>88310</v>
      </c>
      <c r="V1039" s="212"/>
    </row>
    <row r="1040" spans="1:22" ht="25.5" customHeight="1" x14ac:dyDescent="0.15">
      <c r="A1040" s="207" t="s">
        <v>4068</v>
      </c>
      <c r="B1040" s="208" t="s">
        <v>4069</v>
      </c>
      <c r="C1040" s="209" t="s">
        <v>4057</v>
      </c>
      <c r="D1040" s="210" t="s">
        <v>63</v>
      </c>
      <c r="E1040" s="211" t="s">
        <v>4070</v>
      </c>
      <c r="F1040" s="230" t="s">
        <v>5364</v>
      </c>
      <c r="G1040" s="194" t="s">
        <v>1941</v>
      </c>
      <c r="H1040" s="195">
        <f t="shared" si="16"/>
        <v>3</v>
      </c>
      <c r="I1040" s="196">
        <v>45252</v>
      </c>
      <c r="J1040" s="197">
        <v>45258</v>
      </c>
      <c r="K1040" s="197">
        <v>45273</v>
      </c>
      <c r="L1040" s="198" t="s">
        <v>531</v>
      </c>
      <c r="M1040" s="199" t="s">
        <v>532</v>
      </c>
      <c r="N1040" s="200">
        <v>2</v>
      </c>
      <c r="O1040" s="201">
        <v>2</v>
      </c>
      <c r="P1040" s="201">
        <v>2</v>
      </c>
      <c r="Q1040" s="202">
        <v>6</v>
      </c>
      <c r="R1040" s="203">
        <v>177270</v>
      </c>
      <c r="S1040" s="203">
        <v>5376</v>
      </c>
      <c r="T1040" s="203">
        <v>0</v>
      </c>
      <c r="U1040" s="204">
        <v>182646</v>
      </c>
      <c r="V1040" s="212"/>
    </row>
    <row r="1041" spans="1:22" ht="25.5" customHeight="1" x14ac:dyDescent="0.15">
      <c r="A1041" s="207" t="s">
        <v>4071</v>
      </c>
      <c r="B1041" s="208" t="s">
        <v>4072</v>
      </c>
      <c r="C1041" s="209" t="s">
        <v>4057</v>
      </c>
      <c r="D1041" s="210" t="s">
        <v>63</v>
      </c>
      <c r="E1041" s="211" t="s">
        <v>4073</v>
      </c>
      <c r="F1041" s="230" t="s">
        <v>5365</v>
      </c>
      <c r="G1041" s="194" t="s">
        <v>4074</v>
      </c>
      <c r="H1041" s="195">
        <f t="shared" si="16"/>
        <v>3</v>
      </c>
      <c r="I1041" s="196">
        <v>45264</v>
      </c>
      <c r="J1041" s="197">
        <v>45265</v>
      </c>
      <c r="K1041" s="197">
        <v>45266</v>
      </c>
      <c r="L1041" s="198" t="s">
        <v>257</v>
      </c>
      <c r="M1041" s="199" t="s">
        <v>437</v>
      </c>
      <c r="N1041" s="200">
        <v>1</v>
      </c>
      <c r="O1041" s="201">
        <v>1</v>
      </c>
      <c r="P1041" s="201">
        <v>1</v>
      </c>
      <c r="Q1041" s="202">
        <v>3</v>
      </c>
      <c r="R1041" s="203">
        <v>146070</v>
      </c>
      <c r="S1041" s="203">
        <v>2640</v>
      </c>
      <c r="T1041" s="203">
        <v>0</v>
      </c>
      <c r="U1041" s="204">
        <v>148710</v>
      </c>
      <c r="V1041" s="212"/>
    </row>
    <row r="1042" spans="1:22" ht="25.5" customHeight="1" x14ac:dyDescent="0.15">
      <c r="A1042" s="207" t="s">
        <v>4075</v>
      </c>
      <c r="B1042" s="208" t="s">
        <v>4076</v>
      </c>
      <c r="C1042" s="209" t="s">
        <v>4057</v>
      </c>
      <c r="D1042" s="210" t="s">
        <v>63</v>
      </c>
      <c r="E1042" s="211" t="s">
        <v>4077</v>
      </c>
      <c r="F1042" s="230" t="s">
        <v>5366</v>
      </c>
      <c r="G1042" s="194" t="s">
        <v>4078</v>
      </c>
      <c r="H1042" s="195">
        <f t="shared" si="16"/>
        <v>3</v>
      </c>
      <c r="I1042" s="196">
        <v>45190</v>
      </c>
      <c r="J1042" s="197">
        <v>45258</v>
      </c>
      <c r="K1042" s="197">
        <v>45272</v>
      </c>
      <c r="L1042" s="198" t="s">
        <v>462</v>
      </c>
      <c r="M1042" s="199" t="s">
        <v>486</v>
      </c>
      <c r="N1042" s="200">
        <v>5</v>
      </c>
      <c r="O1042" s="201">
        <v>5</v>
      </c>
      <c r="P1042" s="201">
        <v>5</v>
      </c>
      <c r="Q1042" s="202">
        <v>15</v>
      </c>
      <c r="R1042" s="203">
        <v>282750</v>
      </c>
      <c r="S1042" s="203">
        <v>6300</v>
      </c>
      <c r="T1042" s="203">
        <v>0</v>
      </c>
      <c r="U1042" s="204">
        <v>289050</v>
      </c>
      <c r="V1042" s="212"/>
    </row>
    <row r="1043" spans="1:22" ht="25.5" customHeight="1" x14ac:dyDescent="0.15">
      <c r="A1043" s="207" t="s">
        <v>4079</v>
      </c>
      <c r="B1043" s="208" t="s">
        <v>4080</v>
      </c>
      <c r="C1043" s="209" t="s">
        <v>4057</v>
      </c>
      <c r="D1043" s="210" t="s">
        <v>63</v>
      </c>
      <c r="E1043" s="211" t="s">
        <v>4081</v>
      </c>
      <c r="F1043" s="230" t="s">
        <v>5367</v>
      </c>
      <c r="G1043" s="194" t="s">
        <v>1189</v>
      </c>
      <c r="H1043" s="195">
        <f t="shared" si="16"/>
        <v>3</v>
      </c>
      <c r="I1043" s="196">
        <v>45303</v>
      </c>
      <c r="J1043" s="197">
        <v>45309</v>
      </c>
      <c r="K1043" s="197">
        <v>45310</v>
      </c>
      <c r="L1043" s="198" t="s">
        <v>257</v>
      </c>
      <c r="M1043" s="199" t="s">
        <v>684</v>
      </c>
      <c r="N1043" s="200">
        <v>1</v>
      </c>
      <c r="O1043" s="201">
        <v>1</v>
      </c>
      <c r="P1043" s="201">
        <v>1</v>
      </c>
      <c r="Q1043" s="202">
        <v>3</v>
      </c>
      <c r="R1043" s="203">
        <v>146070</v>
      </c>
      <c r="S1043" s="203">
        <v>101412</v>
      </c>
      <c r="T1043" s="203">
        <v>47920</v>
      </c>
      <c r="U1043" s="204">
        <v>295402</v>
      </c>
      <c r="V1043" s="212"/>
    </row>
    <row r="1044" spans="1:22" ht="25.5" customHeight="1" x14ac:dyDescent="0.15">
      <c r="A1044" s="207" t="s">
        <v>4082</v>
      </c>
      <c r="B1044" s="208" t="s">
        <v>4083</v>
      </c>
      <c r="C1044" s="209" t="s">
        <v>4057</v>
      </c>
      <c r="D1044" s="210" t="s">
        <v>63</v>
      </c>
      <c r="E1044" s="211" t="s">
        <v>4084</v>
      </c>
      <c r="F1044" s="230" t="s">
        <v>5368</v>
      </c>
      <c r="G1044" s="194" t="s">
        <v>1585</v>
      </c>
      <c r="H1044" s="195">
        <f t="shared" si="16"/>
        <v>1</v>
      </c>
      <c r="I1044" s="196">
        <v>45257</v>
      </c>
      <c r="J1044" s="197"/>
      <c r="K1044" s="197"/>
      <c r="L1044" s="198" t="s">
        <v>257</v>
      </c>
      <c r="M1044" s="199" t="s">
        <v>437</v>
      </c>
      <c r="N1044" s="200">
        <v>4</v>
      </c>
      <c r="O1044" s="201">
        <v>0</v>
      </c>
      <c r="P1044" s="201">
        <v>0</v>
      </c>
      <c r="Q1044" s="202">
        <v>4</v>
      </c>
      <c r="R1044" s="203">
        <v>113890</v>
      </c>
      <c r="S1044" s="203">
        <v>10150</v>
      </c>
      <c r="T1044" s="203">
        <v>10775</v>
      </c>
      <c r="U1044" s="204">
        <v>134815</v>
      </c>
      <c r="V1044" s="212"/>
    </row>
    <row r="1045" spans="1:22" ht="25.5" customHeight="1" x14ac:dyDescent="0.15">
      <c r="A1045" s="207" t="s">
        <v>4085</v>
      </c>
      <c r="B1045" s="208" t="s">
        <v>4086</v>
      </c>
      <c r="C1045" s="209" t="s">
        <v>4057</v>
      </c>
      <c r="D1045" s="210" t="s">
        <v>63</v>
      </c>
      <c r="E1045" s="211" t="s">
        <v>4087</v>
      </c>
      <c r="F1045" s="230" t="s">
        <v>5369</v>
      </c>
      <c r="G1045" s="194" t="s">
        <v>4088</v>
      </c>
      <c r="H1045" s="195">
        <f t="shared" si="16"/>
        <v>2</v>
      </c>
      <c r="I1045" s="196">
        <v>45218</v>
      </c>
      <c r="J1045" s="197">
        <v>45219</v>
      </c>
      <c r="K1045" s="197"/>
      <c r="L1045" s="198" t="s">
        <v>610</v>
      </c>
      <c r="M1045" s="199" t="s">
        <v>2775</v>
      </c>
      <c r="N1045" s="200">
        <v>0</v>
      </c>
      <c r="O1045" s="201">
        <v>0</v>
      </c>
      <c r="P1045" s="201">
        <v>0</v>
      </c>
      <c r="Q1045" s="202">
        <v>0</v>
      </c>
      <c r="R1045" s="203">
        <v>71300</v>
      </c>
      <c r="S1045" s="203">
        <v>2556</v>
      </c>
      <c r="T1045" s="203">
        <v>0</v>
      </c>
      <c r="U1045" s="204">
        <v>73856</v>
      </c>
      <c r="V1045" s="212"/>
    </row>
    <row r="1046" spans="1:22" ht="25.5" customHeight="1" x14ac:dyDescent="0.15">
      <c r="A1046" s="207" t="s">
        <v>4089</v>
      </c>
      <c r="B1046" s="208" t="s">
        <v>4090</v>
      </c>
      <c r="C1046" s="209" t="s">
        <v>4091</v>
      </c>
      <c r="D1046" s="210" t="s">
        <v>65</v>
      </c>
      <c r="E1046" s="211" t="s">
        <v>4092</v>
      </c>
      <c r="F1046" s="230" t="s">
        <v>5370</v>
      </c>
      <c r="G1046" s="194" t="s">
        <v>4093</v>
      </c>
      <c r="H1046" s="195">
        <f t="shared" si="16"/>
        <v>2</v>
      </c>
      <c r="I1046" s="196">
        <v>45083</v>
      </c>
      <c r="J1046" s="197">
        <v>45232</v>
      </c>
      <c r="K1046" s="197"/>
      <c r="L1046" s="198" t="s">
        <v>610</v>
      </c>
      <c r="M1046" s="199" t="s">
        <v>2775</v>
      </c>
      <c r="N1046" s="200">
        <v>5</v>
      </c>
      <c r="O1046" s="201">
        <v>5</v>
      </c>
      <c r="P1046" s="201">
        <v>0</v>
      </c>
      <c r="Q1046" s="202">
        <v>10</v>
      </c>
      <c r="R1046" s="203">
        <v>149300</v>
      </c>
      <c r="S1046" s="203">
        <v>13200</v>
      </c>
      <c r="T1046" s="203">
        <v>0</v>
      </c>
      <c r="U1046" s="204">
        <v>162500</v>
      </c>
      <c r="V1046" s="212"/>
    </row>
    <row r="1047" spans="1:22" ht="25.5" customHeight="1" x14ac:dyDescent="0.15">
      <c r="A1047" s="207" t="s">
        <v>4094</v>
      </c>
      <c r="B1047" s="208" t="s">
        <v>4095</v>
      </c>
      <c r="C1047" s="209" t="s">
        <v>4091</v>
      </c>
      <c r="D1047" s="210" t="s">
        <v>65</v>
      </c>
      <c r="E1047" s="211" t="s">
        <v>4096</v>
      </c>
      <c r="F1047" s="230" t="s">
        <v>5371</v>
      </c>
      <c r="G1047" s="194" t="s">
        <v>1920</v>
      </c>
      <c r="H1047" s="195">
        <f t="shared" si="16"/>
        <v>3</v>
      </c>
      <c r="I1047" s="196">
        <v>45196</v>
      </c>
      <c r="J1047" s="197">
        <v>45223</v>
      </c>
      <c r="K1047" s="197">
        <v>45264</v>
      </c>
      <c r="L1047" s="198" t="s">
        <v>257</v>
      </c>
      <c r="M1047" s="199" t="s">
        <v>431</v>
      </c>
      <c r="N1047" s="200">
        <v>2</v>
      </c>
      <c r="O1047" s="201">
        <v>2</v>
      </c>
      <c r="P1047" s="201">
        <v>4</v>
      </c>
      <c r="Q1047" s="202">
        <v>8</v>
      </c>
      <c r="R1047" s="203">
        <v>247590</v>
      </c>
      <c r="S1047" s="203">
        <v>191356</v>
      </c>
      <c r="T1047" s="203">
        <v>0</v>
      </c>
      <c r="U1047" s="204">
        <v>438946</v>
      </c>
      <c r="V1047" s="212"/>
    </row>
    <row r="1048" spans="1:22" ht="25.5" customHeight="1" x14ac:dyDescent="0.15">
      <c r="A1048" s="207" t="s">
        <v>4097</v>
      </c>
      <c r="B1048" s="208" t="s">
        <v>4098</v>
      </c>
      <c r="C1048" s="209" t="s">
        <v>4091</v>
      </c>
      <c r="D1048" s="210" t="s">
        <v>65</v>
      </c>
      <c r="E1048" s="211" t="s">
        <v>4099</v>
      </c>
      <c r="F1048" s="230" t="s">
        <v>5372</v>
      </c>
      <c r="G1048" s="194" t="s">
        <v>841</v>
      </c>
      <c r="H1048" s="195">
        <f t="shared" si="16"/>
        <v>3</v>
      </c>
      <c r="I1048" s="196">
        <v>45205</v>
      </c>
      <c r="J1048" s="197">
        <v>45212</v>
      </c>
      <c r="K1048" s="197">
        <v>45219</v>
      </c>
      <c r="L1048" s="198" t="s">
        <v>610</v>
      </c>
      <c r="M1048" s="199" t="s">
        <v>732</v>
      </c>
      <c r="N1048" s="200">
        <v>5</v>
      </c>
      <c r="O1048" s="201">
        <v>5</v>
      </c>
      <c r="P1048" s="201">
        <v>5</v>
      </c>
      <c r="Q1048" s="202">
        <v>15</v>
      </c>
      <c r="R1048" s="203">
        <v>400350</v>
      </c>
      <c r="S1048" s="203">
        <v>12654</v>
      </c>
      <c r="T1048" s="203">
        <v>50000</v>
      </c>
      <c r="U1048" s="204">
        <v>463004</v>
      </c>
      <c r="V1048" s="212"/>
    </row>
    <row r="1049" spans="1:22" ht="25.5" customHeight="1" x14ac:dyDescent="0.15">
      <c r="A1049" s="207" t="s">
        <v>4100</v>
      </c>
      <c r="B1049" s="208" t="s">
        <v>4101</v>
      </c>
      <c r="C1049" s="209" t="s">
        <v>4091</v>
      </c>
      <c r="D1049" s="210" t="s">
        <v>65</v>
      </c>
      <c r="E1049" s="211" t="s">
        <v>4102</v>
      </c>
      <c r="F1049" s="230" t="s">
        <v>5373</v>
      </c>
      <c r="G1049" s="194" t="s">
        <v>841</v>
      </c>
      <c r="H1049" s="195">
        <f t="shared" si="16"/>
        <v>3</v>
      </c>
      <c r="I1049" s="196">
        <v>45240</v>
      </c>
      <c r="J1049" s="197">
        <v>45247</v>
      </c>
      <c r="K1049" s="197">
        <v>45254</v>
      </c>
      <c r="L1049" s="198" t="s">
        <v>610</v>
      </c>
      <c r="M1049" s="199" t="s">
        <v>732</v>
      </c>
      <c r="N1049" s="200">
        <v>5</v>
      </c>
      <c r="O1049" s="201">
        <v>5</v>
      </c>
      <c r="P1049" s="201">
        <v>5</v>
      </c>
      <c r="Q1049" s="202">
        <v>15</v>
      </c>
      <c r="R1049" s="203">
        <v>400350</v>
      </c>
      <c r="S1049" s="203">
        <v>14652</v>
      </c>
      <c r="T1049" s="203">
        <v>50000</v>
      </c>
      <c r="U1049" s="204">
        <v>465002</v>
      </c>
      <c r="V1049" s="212"/>
    </row>
    <row r="1050" spans="1:22" ht="25.5" customHeight="1" x14ac:dyDescent="0.15">
      <c r="A1050" s="207" t="s">
        <v>4103</v>
      </c>
      <c r="B1050" s="208" t="s">
        <v>4104</v>
      </c>
      <c r="C1050" s="209" t="s">
        <v>4105</v>
      </c>
      <c r="D1050" s="210" t="s">
        <v>66</v>
      </c>
      <c r="E1050" s="211" t="s">
        <v>4106</v>
      </c>
      <c r="F1050" s="230" t="s">
        <v>5374</v>
      </c>
      <c r="G1050" s="194" t="s">
        <v>4107</v>
      </c>
      <c r="H1050" s="195">
        <f t="shared" si="16"/>
        <v>1</v>
      </c>
      <c r="I1050" s="196">
        <v>45230</v>
      </c>
      <c r="J1050" s="197"/>
      <c r="K1050" s="197"/>
      <c r="L1050" s="198" t="s">
        <v>474</v>
      </c>
      <c r="M1050" s="199" t="s">
        <v>480</v>
      </c>
      <c r="N1050" s="200">
        <v>5</v>
      </c>
      <c r="O1050" s="201">
        <v>0</v>
      </c>
      <c r="P1050" s="201">
        <v>0</v>
      </c>
      <c r="Q1050" s="202">
        <v>5</v>
      </c>
      <c r="R1050" s="203">
        <v>133450</v>
      </c>
      <c r="S1050" s="217">
        <v>19060</v>
      </c>
      <c r="T1050" s="203">
        <v>0</v>
      </c>
      <c r="U1050" s="204">
        <v>152510</v>
      </c>
      <c r="V1050" s="212" t="s">
        <v>573</v>
      </c>
    </row>
    <row r="1051" spans="1:22" ht="25.5" customHeight="1" x14ac:dyDescent="0.15">
      <c r="A1051" s="207" t="s">
        <v>4108</v>
      </c>
      <c r="B1051" s="208" t="s">
        <v>4109</v>
      </c>
      <c r="C1051" s="209" t="s">
        <v>4110</v>
      </c>
      <c r="D1051" s="210" t="s">
        <v>67</v>
      </c>
      <c r="E1051" s="211" t="s">
        <v>4111</v>
      </c>
      <c r="F1051" s="230" t="s">
        <v>5375</v>
      </c>
      <c r="G1051" s="194" t="s">
        <v>1743</v>
      </c>
      <c r="H1051" s="195">
        <f t="shared" si="16"/>
        <v>1</v>
      </c>
      <c r="I1051" s="196">
        <v>45239</v>
      </c>
      <c r="J1051" s="197"/>
      <c r="K1051" s="197"/>
      <c r="L1051" s="198" t="s">
        <v>257</v>
      </c>
      <c r="M1051" s="199" t="s">
        <v>521</v>
      </c>
      <c r="N1051" s="200">
        <v>5</v>
      </c>
      <c r="O1051" s="201">
        <v>5</v>
      </c>
      <c r="P1051" s="201">
        <v>0</v>
      </c>
      <c r="Q1051" s="202">
        <v>10</v>
      </c>
      <c r="R1051" s="203">
        <v>133450</v>
      </c>
      <c r="S1051" s="203">
        <v>107790</v>
      </c>
      <c r="T1051" s="203">
        <v>0</v>
      </c>
      <c r="U1051" s="204">
        <v>241240</v>
      </c>
      <c r="V1051" s="212"/>
    </row>
    <row r="1052" spans="1:22" ht="25.5" customHeight="1" x14ac:dyDescent="0.15">
      <c r="A1052" s="207" t="s">
        <v>4112</v>
      </c>
      <c r="B1052" s="208" t="s">
        <v>4113</v>
      </c>
      <c r="C1052" s="209" t="s">
        <v>4114</v>
      </c>
      <c r="D1052" s="210" t="s">
        <v>68</v>
      </c>
      <c r="E1052" s="211" t="s">
        <v>4115</v>
      </c>
      <c r="F1052" s="230" t="s">
        <v>5376</v>
      </c>
      <c r="G1052" s="194" t="s">
        <v>4116</v>
      </c>
      <c r="H1052" s="195">
        <f t="shared" si="16"/>
        <v>3</v>
      </c>
      <c r="I1052" s="196">
        <v>45097</v>
      </c>
      <c r="J1052" s="197">
        <v>45098</v>
      </c>
      <c r="K1052" s="197">
        <v>45099</v>
      </c>
      <c r="L1052" s="198" t="s">
        <v>1142</v>
      </c>
      <c r="M1052" s="199" t="s">
        <v>723</v>
      </c>
      <c r="N1052" s="200">
        <v>0</v>
      </c>
      <c r="O1052" s="201">
        <v>0</v>
      </c>
      <c r="P1052" s="201">
        <v>0</v>
      </c>
      <c r="Q1052" s="202">
        <v>0</v>
      </c>
      <c r="R1052" s="203">
        <v>106950</v>
      </c>
      <c r="S1052" s="203">
        <v>66012</v>
      </c>
      <c r="T1052" s="203">
        <v>0</v>
      </c>
      <c r="U1052" s="204">
        <v>172962</v>
      </c>
      <c r="V1052" s="212"/>
    </row>
    <row r="1053" spans="1:22" ht="25.5" customHeight="1" x14ac:dyDescent="0.15">
      <c r="A1053" s="207" t="s">
        <v>4117</v>
      </c>
      <c r="B1053" s="208" t="s">
        <v>4118</v>
      </c>
      <c r="C1053" s="209" t="s">
        <v>4119</v>
      </c>
      <c r="D1053" s="210" t="s">
        <v>69</v>
      </c>
      <c r="E1053" s="211" t="s">
        <v>4120</v>
      </c>
      <c r="F1053" s="230" t="s">
        <v>5377</v>
      </c>
      <c r="G1053" s="194" t="s">
        <v>4121</v>
      </c>
      <c r="H1053" s="195">
        <f t="shared" si="16"/>
        <v>3</v>
      </c>
      <c r="I1053" s="196">
        <v>45086</v>
      </c>
      <c r="J1053" s="197">
        <v>45093</v>
      </c>
      <c r="K1053" s="197">
        <v>45100</v>
      </c>
      <c r="L1053" s="198" t="s">
        <v>474</v>
      </c>
      <c r="M1053" s="199" t="s">
        <v>537</v>
      </c>
      <c r="N1053" s="200">
        <v>3</v>
      </c>
      <c r="O1053" s="201">
        <v>3</v>
      </c>
      <c r="P1053" s="201">
        <v>3</v>
      </c>
      <c r="Q1053" s="202">
        <v>9</v>
      </c>
      <c r="R1053" s="203">
        <v>200550</v>
      </c>
      <c r="S1053" s="203">
        <v>7020</v>
      </c>
      <c r="T1053" s="203">
        <v>0</v>
      </c>
      <c r="U1053" s="204">
        <v>207570</v>
      </c>
      <c r="V1053" s="212"/>
    </row>
    <row r="1054" spans="1:22" ht="25.5" customHeight="1" x14ac:dyDescent="0.15">
      <c r="A1054" s="207" t="s">
        <v>4122</v>
      </c>
      <c r="B1054" s="208" t="s">
        <v>4123</v>
      </c>
      <c r="C1054" s="209" t="s">
        <v>4119</v>
      </c>
      <c r="D1054" s="210" t="s">
        <v>69</v>
      </c>
      <c r="E1054" s="211" t="s">
        <v>4124</v>
      </c>
      <c r="F1054" s="230" t="s">
        <v>5378</v>
      </c>
      <c r="G1054" s="194" t="s">
        <v>3368</v>
      </c>
      <c r="H1054" s="195">
        <f t="shared" si="16"/>
        <v>1</v>
      </c>
      <c r="I1054" s="196">
        <v>45238</v>
      </c>
      <c r="J1054" s="197"/>
      <c r="K1054" s="197"/>
      <c r="L1054" s="198" t="s">
        <v>462</v>
      </c>
      <c r="M1054" s="199" t="s">
        <v>717</v>
      </c>
      <c r="N1054" s="200">
        <v>0</v>
      </c>
      <c r="O1054" s="201">
        <v>0</v>
      </c>
      <c r="P1054" s="201">
        <v>0</v>
      </c>
      <c r="Q1054" s="202">
        <v>0</v>
      </c>
      <c r="R1054" s="203">
        <v>35650</v>
      </c>
      <c r="S1054" s="203">
        <v>0</v>
      </c>
      <c r="T1054" s="203">
        <v>0</v>
      </c>
      <c r="U1054" s="204">
        <v>35650</v>
      </c>
      <c r="V1054" s="212"/>
    </row>
    <row r="1055" spans="1:22" ht="25.5" customHeight="1" x14ac:dyDescent="0.15">
      <c r="A1055" s="207" t="s">
        <v>4125</v>
      </c>
      <c r="B1055" s="208" t="s">
        <v>4126</v>
      </c>
      <c r="C1055" s="209" t="s">
        <v>4119</v>
      </c>
      <c r="D1055" s="210" t="s">
        <v>69</v>
      </c>
      <c r="E1055" s="211" t="s">
        <v>4127</v>
      </c>
      <c r="F1055" s="230" t="s">
        <v>5379</v>
      </c>
      <c r="G1055" s="194" t="s">
        <v>4128</v>
      </c>
      <c r="H1055" s="195">
        <f t="shared" si="16"/>
        <v>1</v>
      </c>
      <c r="I1055" s="196">
        <v>45271</v>
      </c>
      <c r="J1055" s="197"/>
      <c r="K1055" s="197"/>
      <c r="L1055" s="198" t="s">
        <v>474</v>
      </c>
      <c r="M1055" s="199" t="s">
        <v>537</v>
      </c>
      <c r="N1055" s="200">
        <v>5</v>
      </c>
      <c r="O1055" s="201">
        <v>0</v>
      </c>
      <c r="P1055" s="201">
        <v>0</v>
      </c>
      <c r="Q1055" s="202">
        <v>5</v>
      </c>
      <c r="R1055" s="203">
        <v>113650</v>
      </c>
      <c r="S1055" s="203">
        <v>5760</v>
      </c>
      <c r="T1055" s="203">
        <v>0</v>
      </c>
      <c r="U1055" s="204">
        <v>119410</v>
      </c>
      <c r="V1055" s="212"/>
    </row>
    <row r="1056" spans="1:22" ht="25.5" customHeight="1" x14ac:dyDescent="0.15">
      <c r="A1056" s="207" t="s">
        <v>4129</v>
      </c>
      <c r="B1056" s="208" t="s">
        <v>4130</v>
      </c>
      <c r="C1056" s="209" t="s">
        <v>4119</v>
      </c>
      <c r="D1056" s="210" t="s">
        <v>69</v>
      </c>
      <c r="E1056" s="211" t="s">
        <v>4131</v>
      </c>
      <c r="F1056" s="230" t="s">
        <v>5380</v>
      </c>
      <c r="G1056" s="194" t="s">
        <v>4132</v>
      </c>
      <c r="H1056" s="195">
        <f t="shared" si="16"/>
        <v>3</v>
      </c>
      <c r="I1056" s="196">
        <v>45111</v>
      </c>
      <c r="J1056" s="197">
        <v>45174</v>
      </c>
      <c r="K1056" s="197">
        <v>45202</v>
      </c>
      <c r="L1056" s="198" t="s">
        <v>462</v>
      </c>
      <c r="M1056" s="199" t="s">
        <v>941</v>
      </c>
      <c r="N1056" s="200">
        <v>1</v>
      </c>
      <c r="O1056" s="201">
        <v>1</v>
      </c>
      <c r="P1056" s="201">
        <v>1</v>
      </c>
      <c r="Q1056" s="202">
        <v>3</v>
      </c>
      <c r="R1056" s="203">
        <v>146070</v>
      </c>
      <c r="S1056" s="203">
        <v>14760</v>
      </c>
      <c r="T1056" s="203">
        <v>0</v>
      </c>
      <c r="U1056" s="204">
        <v>160830</v>
      </c>
      <c r="V1056" s="212"/>
    </row>
    <row r="1057" spans="1:22" ht="25.5" customHeight="1" x14ac:dyDescent="0.15">
      <c r="A1057" s="207" t="s">
        <v>4133</v>
      </c>
      <c r="B1057" s="208" t="s">
        <v>4134</v>
      </c>
      <c r="C1057" s="209" t="s">
        <v>4119</v>
      </c>
      <c r="D1057" s="210" t="s">
        <v>69</v>
      </c>
      <c r="E1057" s="221" t="s">
        <v>4135</v>
      </c>
      <c r="F1057" s="230" t="s">
        <v>5381</v>
      </c>
      <c r="G1057" s="194" t="s">
        <v>4136</v>
      </c>
      <c r="H1057" s="195">
        <f t="shared" si="16"/>
        <v>3</v>
      </c>
      <c r="I1057" s="196">
        <v>45082</v>
      </c>
      <c r="J1057" s="197">
        <v>45089</v>
      </c>
      <c r="K1057" s="197">
        <v>45096</v>
      </c>
      <c r="L1057" s="198" t="s">
        <v>474</v>
      </c>
      <c r="M1057" s="199" t="s">
        <v>537</v>
      </c>
      <c r="N1057" s="200">
        <v>2</v>
      </c>
      <c r="O1057" s="201">
        <v>2</v>
      </c>
      <c r="P1057" s="201">
        <v>2</v>
      </c>
      <c r="Q1057" s="202">
        <v>6</v>
      </c>
      <c r="R1057" s="203">
        <v>169350</v>
      </c>
      <c r="S1057" s="203">
        <v>21120</v>
      </c>
      <c r="T1057" s="203">
        <v>0</v>
      </c>
      <c r="U1057" s="204">
        <v>190470</v>
      </c>
      <c r="V1057" s="212"/>
    </row>
    <row r="1058" spans="1:22" ht="25.5" customHeight="1" x14ac:dyDescent="0.15">
      <c r="A1058" s="207" t="s">
        <v>4137</v>
      </c>
      <c r="B1058" s="208" t="s">
        <v>4138</v>
      </c>
      <c r="C1058" s="209" t="s">
        <v>4119</v>
      </c>
      <c r="D1058" s="210" t="s">
        <v>69</v>
      </c>
      <c r="E1058" s="211" t="s">
        <v>4139</v>
      </c>
      <c r="F1058" s="230" t="s">
        <v>5382</v>
      </c>
      <c r="G1058" s="194" t="s">
        <v>4136</v>
      </c>
      <c r="H1058" s="195">
        <f t="shared" si="16"/>
        <v>3</v>
      </c>
      <c r="I1058" s="196">
        <v>45195</v>
      </c>
      <c r="J1058" s="197">
        <v>45202</v>
      </c>
      <c r="K1058" s="197">
        <v>45307</v>
      </c>
      <c r="L1058" s="198" t="s">
        <v>474</v>
      </c>
      <c r="M1058" s="199" t="s">
        <v>537</v>
      </c>
      <c r="N1058" s="200">
        <v>2</v>
      </c>
      <c r="O1058" s="201">
        <v>2</v>
      </c>
      <c r="P1058" s="201">
        <v>2</v>
      </c>
      <c r="Q1058" s="202">
        <v>6</v>
      </c>
      <c r="R1058" s="203">
        <v>169350</v>
      </c>
      <c r="S1058" s="203">
        <v>17580</v>
      </c>
      <c r="T1058" s="203">
        <v>0</v>
      </c>
      <c r="U1058" s="204">
        <v>186930</v>
      </c>
      <c r="V1058" s="212"/>
    </row>
    <row r="1059" spans="1:22" ht="25.5" customHeight="1" x14ac:dyDescent="0.15">
      <c r="A1059" s="207" t="s">
        <v>4140</v>
      </c>
      <c r="B1059" s="208" t="s">
        <v>4141</v>
      </c>
      <c r="C1059" s="209" t="s">
        <v>4119</v>
      </c>
      <c r="D1059" s="210" t="s">
        <v>69</v>
      </c>
      <c r="E1059" s="211" t="s">
        <v>4142</v>
      </c>
      <c r="F1059" s="230" t="s">
        <v>5383</v>
      </c>
      <c r="G1059" s="194" t="s">
        <v>2819</v>
      </c>
      <c r="H1059" s="195">
        <f t="shared" si="16"/>
        <v>3</v>
      </c>
      <c r="I1059" s="196">
        <v>45111</v>
      </c>
      <c r="J1059" s="197">
        <v>45184</v>
      </c>
      <c r="K1059" s="197">
        <v>45265</v>
      </c>
      <c r="L1059" s="198" t="s">
        <v>474</v>
      </c>
      <c r="M1059" s="199" t="s">
        <v>537</v>
      </c>
      <c r="N1059" s="200">
        <v>3</v>
      </c>
      <c r="O1059" s="201">
        <v>3</v>
      </c>
      <c r="P1059" s="201">
        <v>3</v>
      </c>
      <c r="Q1059" s="202">
        <v>9</v>
      </c>
      <c r="R1059" s="203">
        <v>200550</v>
      </c>
      <c r="S1059" s="203">
        <v>14880</v>
      </c>
      <c r="T1059" s="203">
        <v>0</v>
      </c>
      <c r="U1059" s="204">
        <v>215430</v>
      </c>
      <c r="V1059" s="212"/>
    </row>
    <row r="1060" spans="1:22" ht="25.5" customHeight="1" x14ac:dyDescent="0.15">
      <c r="A1060" s="207" t="s">
        <v>4143</v>
      </c>
      <c r="B1060" s="208" t="s">
        <v>4144</v>
      </c>
      <c r="C1060" s="209" t="s">
        <v>4119</v>
      </c>
      <c r="D1060" s="210" t="s">
        <v>69</v>
      </c>
      <c r="E1060" s="211" t="s">
        <v>4145</v>
      </c>
      <c r="F1060" s="230" t="s">
        <v>5384</v>
      </c>
      <c r="G1060" s="194" t="s">
        <v>2819</v>
      </c>
      <c r="H1060" s="195">
        <f t="shared" si="16"/>
        <v>3</v>
      </c>
      <c r="I1060" s="196">
        <v>45112</v>
      </c>
      <c r="J1060" s="197">
        <v>45189</v>
      </c>
      <c r="K1060" s="197">
        <v>45219</v>
      </c>
      <c r="L1060" s="198" t="s">
        <v>474</v>
      </c>
      <c r="M1060" s="199" t="s">
        <v>537</v>
      </c>
      <c r="N1060" s="200">
        <v>5</v>
      </c>
      <c r="O1060" s="201">
        <v>5</v>
      </c>
      <c r="P1060" s="201">
        <v>5</v>
      </c>
      <c r="Q1060" s="202">
        <v>15</v>
      </c>
      <c r="R1060" s="203">
        <v>262950</v>
      </c>
      <c r="S1060" s="203">
        <v>12420</v>
      </c>
      <c r="T1060" s="203">
        <v>0</v>
      </c>
      <c r="U1060" s="204">
        <v>275370</v>
      </c>
      <c r="V1060" s="212"/>
    </row>
    <row r="1061" spans="1:22" ht="25.5" customHeight="1" x14ac:dyDescent="0.15">
      <c r="A1061" s="207" t="s">
        <v>4146</v>
      </c>
      <c r="B1061" s="208" t="s">
        <v>4147</v>
      </c>
      <c r="C1061" s="209" t="s">
        <v>4119</v>
      </c>
      <c r="D1061" s="210" t="s">
        <v>69</v>
      </c>
      <c r="E1061" s="211" t="s">
        <v>4148</v>
      </c>
      <c r="F1061" s="230" t="s">
        <v>5385</v>
      </c>
      <c r="G1061" s="194" t="s">
        <v>2819</v>
      </c>
      <c r="H1061" s="195">
        <f t="shared" si="16"/>
        <v>3</v>
      </c>
      <c r="I1061" s="196">
        <v>45191</v>
      </c>
      <c r="J1061" s="197">
        <v>45196</v>
      </c>
      <c r="K1061" s="197">
        <v>45197</v>
      </c>
      <c r="L1061" s="198" t="s">
        <v>474</v>
      </c>
      <c r="M1061" s="199" t="s">
        <v>537</v>
      </c>
      <c r="N1061" s="200">
        <v>2</v>
      </c>
      <c r="O1061" s="201">
        <v>2</v>
      </c>
      <c r="P1061" s="201">
        <v>2</v>
      </c>
      <c r="Q1061" s="202">
        <v>6</v>
      </c>
      <c r="R1061" s="203">
        <v>169350</v>
      </c>
      <c r="S1061" s="203">
        <v>15600</v>
      </c>
      <c r="T1061" s="203">
        <v>0</v>
      </c>
      <c r="U1061" s="204">
        <v>184950</v>
      </c>
      <c r="V1061" s="212"/>
    </row>
    <row r="1062" spans="1:22" ht="25.5" customHeight="1" x14ac:dyDescent="0.15">
      <c r="A1062" s="207" t="s">
        <v>4149</v>
      </c>
      <c r="B1062" s="208" t="s">
        <v>4150</v>
      </c>
      <c r="C1062" s="209" t="s">
        <v>4119</v>
      </c>
      <c r="D1062" s="210" t="s">
        <v>69</v>
      </c>
      <c r="E1062" s="211" t="s">
        <v>4151</v>
      </c>
      <c r="F1062" s="230" t="s">
        <v>5386</v>
      </c>
      <c r="G1062" s="194" t="s">
        <v>2819</v>
      </c>
      <c r="H1062" s="195">
        <f t="shared" si="16"/>
        <v>3</v>
      </c>
      <c r="I1062" s="196">
        <v>45210</v>
      </c>
      <c r="J1062" s="197">
        <v>45211</v>
      </c>
      <c r="K1062" s="197">
        <v>45212</v>
      </c>
      <c r="L1062" s="198" t="s">
        <v>474</v>
      </c>
      <c r="M1062" s="199" t="s">
        <v>537</v>
      </c>
      <c r="N1062" s="200">
        <v>3</v>
      </c>
      <c r="O1062" s="201">
        <v>3</v>
      </c>
      <c r="P1062" s="201">
        <v>3</v>
      </c>
      <c r="Q1062" s="202">
        <v>9</v>
      </c>
      <c r="R1062" s="203">
        <v>200550</v>
      </c>
      <c r="S1062" s="203">
        <v>14280</v>
      </c>
      <c r="T1062" s="203">
        <v>0</v>
      </c>
      <c r="U1062" s="204">
        <v>214830</v>
      </c>
      <c r="V1062" s="212"/>
    </row>
    <row r="1063" spans="1:22" ht="25.5" customHeight="1" x14ac:dyDescent="0.15">
      <c r="A1063" s="207" t="s">
        <v>4152</v>
      </c>
      <c r="B1063" s="208" t="s">
        <v>4153</v>
      </c>
      <c r="C1063" s="209" t="s">
        <v>4119</v>
      </c>
      <c r="D1063" s="210" t="s">
        <v>69</v>
      </c>
      <c r="E1063" s="211" t="s">
        <v>4154</v>
      </c>
      <c r="F1063" s="230" t="s">
        <v>5387</v>
      </c>
      <c r="G1063" s="194" t="s">
        <v>4155</v>
      </c>
      <c r="H1063" s="195">
        <f t="shared" si="16"/>
        <v>1</v>
      </c>
      <c r="I1063" s="196">
        <v>45091</v>
      </c>
      <c r="J1063" s="197"/>
      <c r="K1063" s="197"/>
      <c r="L1063" s="198" t="s">
        <v>462</v>
      </c>
      <c r="M1063" s="199" t="s">
        <v>486</v>
      </c>
      <c r="N1063" s="200">
        <v>5</v>
      </c>
      <c r="O1063" s="201">
        <v>0</v>
      </c>
      <c r="P1063" s="201">
        <v>0</v>
      </c>
      <c r="Q1063" s="202">
        <v>5</v>
      </c>
      <c r="R1063" s="203">
        <v>94250</v>
      </c>
      <c r="S1063" s="203">
        <v>4550</v>
      </c>
      <c r="T1063" s="203">
        <v>50000</v>
      </c>
      <c r="U1063" s="204">
        <v>148800</v>
      </c>
      <c r="V1063" s="212"/>
    </row>
    <row r="1064" spans="1:22" ht="25.5" customHeight="1" x14ac:dyDescent="0.15">
      <c r="A1064" s="207" t="s">
        <v>4156</v>
      </c>
      <c r="B1064" s="208" t="s">
        <v>4157</v>
      </c>
      <c r="C1064" s="209" t="s">
        <v>4119</v>
      </c>
      <c r="D1064" s="210" t="s">
        <v>69</v>
      </c>
      <c r="E1064" s="211" t="s">
        <v>4158</v>
      </c>
      <c r="F1064" s="230" t="s">
        <v>5388</v>
      </c>
      <c r="G1064" s="194" t="s">
        <v>4155</v>
      </c>
      <c r="H1064" s="195">
        <f t="shared" si="16"/>
        <v>1</v>
      </c>
      <c r="I1064" s="196">
        <v>45098</v>
      </c>
      <c r="J1064" s="197"/>
      <c r="K1064" s="197"/>
      <c r="L1064" s="198" t="s">
        <v>462</v>
      </c>
      <c r="M1064" s="199" t="s">
        <v>486</v>
      </c>
      <c r="N1064" s="200">
        <v>5</v>
      </c>
      <c r="O1064" s="201">
        <v>0</v>
      </c>
      <c r="P1064" s="201">
        <v>0</v>
      </c>
      <c r="Q1064" s="202">
        <v>5</v>
      </c>
      <c r="R1064" s="203">
        <v>94250</v>
      </c>
      <c r="S1064" s="203">
        <v>5060</v>
      </c>
      <c r="T1064" s="203">
        <v>50000</v>
      </c>
      <c r="U1064" s="204">
        <v>149310</v>
      </c>
      <c r="V1064" s="212"/>
    </row>
    <row r="1065" spans="1:22" ht="25.5" customHeight="1" x14ac:dyDescent="0.15">
      <c r="A1065" s="207" t="s">
        <v>4159</v>
      </c>
      <c r="B1065" s="208" t="s">
        <v>4160</v>
      </c>
      <c r="C1065" s="209" t="s">
        <v>4119</v>
      </c>
      <c r="D1065" s="210" t="s">
        <v>69</v>
      </c>
      <c r="E1065" s="211" t="s">
        <v>4161</v>
      </c>
      <c r="F1065" s="230" t="s">
        <v>5389</v>
      </c>
      <c r="G1065" s="194" t="s">
        <v>4155</v>
      </c>
      <c r="H1065" s="195">
        <f t="shared" si="16"/>
        <v>1</v>
      </c>
      <c r="I1065" s="196">
        <v>45222</v>
      </c>
      <c r="J1065" s="197"/>
      <c r="K1065" s="197"/>
      <c r="L1065" s="198" t="s">
        <v>462</v>
      </c>
      <c r="M1065" s="199" t="s">
        <v>486</v>
      </c>
      <c r="N1065" s="200">
        <v>5</v>
      </c>
      <c r="O1065" s="201">
        <v>0</v>
      </c>
      <c r="P1065" s="201">
        <v>0</v>
      </c>
      <c r="Q1065" s="202">
        <v>5</v>
      </c>
      <c r="R1065" s="203">
        <v>94250</v>
      </c>
      <c r="S1065" s="203">
        <v>4420</v>
      </c>
      <c r="T1065" s="203">
        <v>50000</v>
      </c>
      <c r="U1065" s="204">
        <v>148670</v>
      </c>
      <c r="V1065" s="212"/>
    </row>
    <row r="1066" spans="1:22" ht="25.5" customHeight="1" x14ac:dyDescent="0.15">
      <c r="A1066" s="207" t="s">
        <v>4162</v>
      </c>
      <c r="B1066" s="208" t="s">
        <v>4163</v>
      </c>
      <c r="C1066" s="209" t="s">
        <v>4119</v>
      </c>
      <c r="D1066" s="210" t="s">
        <v>69</v>
      </c>
      <c r="E1066" s="211" t="s">
        <v>4164</v>
      </c>
      <c r="F1066" s="230" t="s">
        <v>5390</v>
      </c>
      <c r="G1066" s="194" t="s">
        <v>4155</v>
      </c>
      <c r="H1066" s="195">
        <f t="shared" si="16"/>
        <v>1</v>
      </c>
      <c r="I1066" s="196">
        <v>45226</v>
      </c>
      <c r="J1066" s="197"/>
      <c r="K1066" s="197"/>
      <c r="L1066" s="198" t="s">
        <v>462</v>
      </c>
      <c r="M1066" s="199" t="s">
        <v>486</v>
      </c>
      <c r="N1066" s="200">
        <v>5</v>
      </c>
      <c r="O1066" s="201">
        <v>0</v>
      </c>
      <c r="P1066" s="201">
        <v>0</v>
      </c>
      <c r="Q1066" s="202">
        <v>5</v>
      </c>
      <c r="R1066" s="203">
        <v>94250</v>
      </c>
      <c r="S1066" s="203">
        <v>4980</v>
      </c>
      <c r="T1066" s="203">
        <v>50000</v>
      </c>
      <c r="U1066" s="204">
        <v>149230</v>
      </c>
      <c r="V1066" s="212"/>
    </row>
    <row r="1067" spans="1:22" ht="25.5" customHeight="1" x14ac:dyDescent="0.15">
      <c r="A1067" s="207" t="s">
        <v>4165</v>
      </c>
      <c r="B1067" s="208" t="s">
        <v>4166</v>
      </c>
      <c r="C1067" s="209" t="s">
        <v>4119</v>
      </c>
      <c r="D1067" s="210" t="s">
        <v>69</v>
      </c>
      <c r="E1067" s="211" t="s">
        <v>4167</v>
      </c>
      <c r="F1067" s="230" t="s">
        <v>5391</v>
      </c>
      <c r="G1067" s="194" t="s">
        <v>2840</v>
      </c>
      <c r="H1067" s="195">
        <f t="shared" si="16"/>
        <v>3</v>
      </c>
      <c r="I1067" s="196">
        <v>45090</v>
      </c>
      <c r="J1067" s="197">
        <v>45097</v>
      </c>
      <c r="K1067" s="197">
        <v>45104</v>
      </c>
      <c r="L1067" s="198" t="s">
        <v>474</v>
      </c>
      <c r="M1067" s="199" t="s">
        <v>537</v>
      </c>
      <c r="N1067" s="200">
        <v>3</v>
      </c>
      <c r="O1067" s="201">
        <v>3</v>
      </c>
      <c r="P1067" s="201">
        <v>3</v>
      </c>
      <c r="Q1067" s="202">
        <v>9</v>
      </c>
      <c r="R1067" s="203">
        <v>200550</v>
      </c>
      <c r="S1067" s="203">
        <v>16200</v>
      </c>
      <c r="T1067" s="203">
        <v>0</v>
      </c>
      <c r="U1067" s="204">
        <v>216750</v>
      </c>
      <c r="V1067" s="212"/>
    </row>
    <row r="1068" spans="1:22" ht="25.5" customHeight="1" x14ac:dyDescent="0.15">
      <c r="A1068" s="207" t="s">
        <v>4168</v>
      </c>
      <c r="B1068" s="208" t="s">
        <v>4169</v>
      </c>
      <c r="C1068" s="209" t="s">
        <v>4119</v>
      </c>
      <c r="D1068" s="210" t="s">
        <v>69</v>
      </c>
      <c r="E1068" s="211" t="s">
        <v>4170</v>
      </c>
      <c r="F1068" s="230" t="s">
        <v>5392</v>
      </c>
      <c r="G1068" s="194" t="s">
        <v>2847</v>
      </c>
      <c r="H1068" s="195">
        <f t="shared" si="16"/>
        <v>3</v>
      </c>
      <c r="I1068" s="196">
        <v>45250</v>
      </c>
      <c r="J1068" s="197">
        <v>45251</v>
      </c>
      <c r="K1068" s="197">
        <v>45252</v>
      </c>
      <c r="L1068" s="198" t="s">
        <v>257</v>
      </c>
      <c r="M1068" s="199" t="s">
        <v>521</v>
      </c>
      <c r="N1068" s="200">
        <v>5</v>
      </c>
      <c r="O1068" s="201">
        <v>5</v>
      </c>
      <c r="P1068" s="201">
        <v>5</v>
      </c>
      <c r="Q1068" s="202">
        <v>15</v>
      </c>
      <c r="R1068" s="203">
        <v>400350</v>
      </c>
      <c r="S1068" s="217">
        <v>114522</v>
      </c>
      <c r="T1068" s="203">
        <v>0</v>
      </c>
      <c r="U1068" s="204">
        <v>514872</v>
      </c>
      <c r="V1068" s="212" t="s">
        <v>573</v>
      </c>
    </row>
    <row r="1069" spans="1:22" ht="25.5" customHeight="1" x14ac:dyDescent="0.15">
      <c r="A1069" s="207" t="s">
        <v>4171</v>
      </c>
      <c r="B1069" s="208" t="s">
        <v>4172</v>
      </c>
      <c r="C1069" s="209" t="s">
        <v>4119</v>
      </c>
      <c r="D1069" s="210" t="s">
        <v>69</v>
      </c>
      <c r="E1069" s="211" t="s">
        <v>4127</v>
      </c>
      <c r="F1069" s="230" t="s">
        <v>5393</v>
      </c>
      <c r="G1069" s="194" t="s">
        <v>4173</v>
      </c>
      <c r="H1069" s="195">
        <f t="shared" si="16"/>
        <v>1</v>
      </c>
      <c r="I1069" s="196">
        <v>45252</v>
      </c>
      <c r="J1069" s="197"/>
      <c r="K1069" s="197"/>
      <c r="L1069" s="198" t="s">
        <v>257</v>
      </c>
      <c r="M1069" s="199" t="s">
        <v>437</v>
      </c>
      <c r="N1069" s="200">
        <v>1</v>
      </c>
      <c r="O1069" s="201">
        <v>0</v>
      </c>
      <c r="P1069" s="201">
        <v>0</v>
      </c>
      <c r="Q1069" s="202">
        <v>1</v>
      </c>
      <c r="R1069" s="203">
        <v>42170</v>
      </c>
      <c r="S1069" s="203">
        <v>820</v>
      </c>
      <c r="T1069" s="203">
        <v>0</v>
      </c>
      <c r="U1069" s="204">
        <v>42990</v>
      </c>
      <c r="V1069" s="212"/>
    </row>
    <row r="1070" spans="1:22" ht="25.5" customHeight="1" x14ac:dyDescent="0.15">
      <c r="A1070" s="207" t="s">
        <v>4174</v>
      </c>
      <c r="B1070" s="208" t="s">
        <v>4175</v>
      </c>
      <c r="C1070" s="209" t="s">
        <v>4119</v>
      </c>
      <c r="D1070" s="210" t="s">
        <v>69</v>
      </c>
      <c r="E1070" s="211" t="s">
        <v>4176</v>
      </c>
      <c r="F1070" s="230" t="s">
        <v>5394</v>
      </c>
      <c r="G1070" s="194" t="s">
        <v>4177</v>
      </c>
      <c r="H1070" s="195">
        <f t="shared" si="16"/>
        <v>3</v>
      </c>
      <c r="I1070" s="196">
        <v>45174</v>
      </c>
      <c r="J1070" s="197">
        <v>45175</v>
      </c>
      <c r="K1070" s="197">
        <v>45177</v>
      </c>
      <c r="L1070" s="198" t="s">
        <v>474</v>
      </c>
      <c r="M1070" s="199" t="s">
        <v>537</v>
      </c>
      <c r="N1070" s="200">
        <v>3</v>
      </c>
      <c r="O1070" s="201">
        <v>3</v>
      </c>
      <c r="P1070" s="201">
        <v>3</v>
      </c>
      <c r="Q1070" s="202">
        <v>9</v>
      </c>
      <c r="R1070" s="203">
        <v>200550</v>
      </c>
      <c r="S1070" s="203">
        <v>15780</v>
      </c>
      <c r="T1070" s="203">
        <v>0</v>
      </c>
      <c r="U1070" s="204">
        <v>216330</v>
      </c>
      <c r="V1070" s="212"/>
    </row>
    <row r="1071" spans="1:22" ht="25.5" customHeight="1" x14ac:dyDescent="0.15">
      <c r="A1071" s="207" t="s">
        <v>4178</v>
      </c>
      <c r="B1071" s="208" t="s">
        <v>4179</v>
      </c>
      <c r="C1071" s="209" t="s">
        <v>4119</v>
      </c>
      <c r="D1071" s="210" t="s">
        <v>69</v>
      </c>
      <c r="E1071" s="211" t="s">
        <v>4180</v>
      </c>
      <c r="F1071" s="230" t="s">
        <v>5395</v>
      </c>
      <c r="G1071" s="194" t="s">
        <v>4181</v>
      </c>
      <c r="H1071" s="195">
        <f t="shared" si="16"/>
        <v>1</v>
      </c>
      <c r="I1071" s="196">
        <v>45261</v>
      </c>
      <c r="J1071" s="197"/>
      <c r="K1071" s="197"/>
      <c r="L1071" s="198" t="s">
        <v>462</v>
      </c>
      <c r="M1071" s="199" t="s">
        <v>486</v>
      </c>
      <c r="N1071" s="200">
        <v>1</v>
      </c>
      <c r="O1071" s="201">
        <v>0</v>
      </c>
      <c r="P1071" s="201">
        <v>0</v>
      </c>
      <c r="Q1071" s="202">
        <v>1</v>
      </c>
      <c r="R1071" s="203">
        <v>53890</v>
      </c>
      <c r="S1071" s="203">
        <v>0</v>
      </c>
      <c r="T1071" s="203">
        <v>0</v>
      </c>
      <c r="U1071" s="204">
        <v>53890</v>
      </c>
      <c r="V1071" s="212"/>
    </row>
    <row r="1072" spans="1:22" ht="25.5" customHeight="1" x14ac:dyDescent="0.15">
      <c r="A1072" s="207" t="s">
        <v>4182</v>
      </c>
      <c r="B1072" s="208" t="s">
        <v>4183</v>
      </c>
      <c r="C1072" s="209" t="s">
        <v>4119</v>
      </c>
      <c r="D1072" s="210" t="s">
        <v>69</v>
      </c>
      <c r="E1072" s="211" t="s">
        <v>4184</v>
      </c>
      <c r="F1072" s="230" t="s">
        <v>5396</v>
      </c>
      <c r="G1072" s="194" t="s">
        <v>4185</v>
      </c>
      <c r="H1072" s="195">
        <f t="shared" si="16"/>
        <v>3</v>
      </c>
      <c r="I1072" s="196">
        <v>45110</v>
      </c>
      <c r="J1072" s="197">
        <v>45114</v>
      </c>
      <c r="K1072" s="197">
        <v>45121</v>
      </c>
      <c r="L1072" s="198" t="s">
        <v>474</v>
      </c>
      <c r="M1072" s="199" t="s">
        <v>537</v>
      </c>
      <c r="N1072" s="200">
        <v>5</v>
      </c>
      <c r="O1072" s="201">
        <v>5</v>
      </c>
      <c r="P1072" s="201">
        <v>5</v>
      </c>
      <c r="Q1072" s="202">
        <v>15</v>
      </c>
      <c r="R1072" s="203">
        <v>184950</v>
      </c>
      <c r="S1072" s="203">
        <v>21000</v>
      </c>
      <c r="T1072" s="203">
        <v>0</v>
      </c>
      <c r="U1072" s="204">
        <v>205950</v>
      </c>
      <c r="V1072" s="212"/>
    </row>
    <row r="1073" spans="1:22" ht="25.5" customHeight="1" x14ac:dyDescent="0.15">
      <c r="A1073" s="207" t="s">
        <v>4186</v>
      </c>
      <c r="B1073" s="208" t="s">
        <v>4187</v>
      </c>
      <c r="C1073" s="209" t="s">
        <v>4119</v>
      </c>
      <c r="D1073" s="210" t="s">
        <v>69</v>
      </c>
      <c r="E1073" s="211" t="s">
        <v>4127</v>
      </c>
      <c r="F1073" s="230" t="s">
        <v>5397</v>
      </c>
      <c r="G1073" s="194" t="s">
        <v>4188</v>
      </c>
      <c r="H1073" s="195">
        <f t="shared" si="16"/>
        <v>1</v>
      </c>
      <c r="I1073" s="196">
        <v>45121</v>
      </c>
      <c r="J1073" s="197"/>
      <c r="K1073" s="197"/>
      <c r="L1073" s="198" t="s">
        <v>610</v>
      </c>
      <c r="M1073" s="199" t="s">
        <v>611</v>
      </c>
      <c r="N1073" s="200">
        <v>3</v>
      </c>
      <c r="O1073" s="201">
        <v>0</v>
      </c>
      <c r="P1073" s="201">
        <v>0</v>
      </c>
      <c r="Q1073" s="202">
        <v>3</v>
      </c>
      <c r="R1073" s="203">
        <v>70060</v>
      </c>
      <c r="S1073" s="203">
        <v>5040</v>
      </c>
      <c r="T1073" s="203">
        <v>0</v>
      </c>
      <c r="U1073" s="204">
        <v>75100</v>
      </c>
      <c r="V1073" s="212"/>
    </row>
    <row r="1074" spans="1:22" ht="25.5" customHeight="1" x14ac:dyDescent="0.15">
      <c r="A1074" s="207" t="s">
        <v>4189</v>
      </c>
      <c r="B1074" s="208" t="s">
        <v>4190</v>
      </c>
      <c r="C1074" s="209" t="s">
        <v>4119</v>
      </c>
      <c r="D1074" s="210" t="s">
        <v>69</v>
      </c>
      <c r="E1074" s="211" t="s">
        <v>4191</v>
      </c>
      <c r="F1074" s="230" t="s">
        <v>5398</v>
      </c>
      <c r="G1074" s="194" t="s">
        <v>4192</v>
      </c>
      <c r="H1074" s="195">
        <f t="shared" si="16"/>
        <v>2</v>
      </c>
      <c r="I1074" s="196">
        <v>45217</v>
      </c>
      <c r="J1074" s="197">
        <v>45219</v>
      </c>
      <c r="K1074" s="197"/>
      <c r="L1074" s="198" t="s">
        <v>462</v>
      </c>
      <c r="M1074" s="199" t="s">
        <v>717</v>
      </c>
      <c r="N1074" s="200">
        <v>2</v>
      </c>
      <c r="O1074" s="201">
        <v>3</v>
      </c>
      <c r="P1074" s="201">
        <v>0</v>
      </c>
      <c r="Q1074" s="202">
        <v>5</v>
      </c>
      <c r="R1074" s="203">
        <v>136500</v>
      </c>
      <c r="S1074" s="203">
        <v>3220</v>
      </c>
      <c r="T1074" s="203">
        <v>0</v>
      </c>
      <c r="U1074" s="204">
        <v>139720</v>
      </c>
      <c r="V1074" s="212"/>
    </row>
    <row r="1075" spans="1:22" ht="25.5" customHeight="1" x14ac:dyDescent="0.15">
      <c r="A1075" s="207" t="s">
        <v>4193</v>
      </c>
      <c r="B1075" s="208" t="s">
        <v>4194</v>
      </c>
      <c r="C1075" s="209" t="s">
        <v>4119</v>
      </c>
      <c r="D1075" s="210" t="s">
        <v>69</v>
      </c>
      <c r="E1075" s="211" t="s">
        <v>4195</v>
      </c>
      <c r="F1075" s="230" t="s">
        <v>5399</v>
      </c>
      <c r="G1075" s="194" t="s">
        <v>4192</v>
      </c>
      <c r="H1075" s="195">
        <f t="shared" si="16"/>
        <v>1</v>
      </c>
      <c r="I1075" s="196">
        <v>45268</v>
      </c>
      <c r="J1075" s="197"/>
      <c r="K1075" s="197"/>
      <c r="L1075" s="198" t="s">
        <v>462</v>
      </c>
      <c r="M1075" s="199" t="s">
        <v>486</v>
      </c>
      <c r="N1075" s="200">
        <v>3</v>
      </c>
      <c r="O1075" s="201">
        <v>0</v>
      </c>
      <c r="P1075" s="201">
        <v>0</v>
      </c>
      <c r="Q1075" s="202">
        <v>3</v>
      </c>
      <c r="R1075" s="203">
        <v>70810</v>
      </c>
      <c r="S1075" s="203">
        <v>1140</v>
      </c>
      <c r="T1075" s="203">
        <v>0</v>
      </c>
      <c r="U1075" s="204">
        <v>71950</v>
      </c>
      <c r="V1075" s="212"/>
    </row>
    <row r="1076" spans="1:22" ht="25.5" customHeight="1" x14ac:dyDescent="0.15">
      <c r="A1076" s="207" t="s">
        <v>4196</v>
      </c>
      <c r="B1076" s="208" t="s">
        <v>4197</v>
      </c>
      <c r="C1076" s="209" t="s">
        <v>4119</v>
      </c>
      <c r="D1076" s="210" t="s">
        <v>69</v>
      </c>
      <c r="E1076" s="211" t="s">
        <v>4198</v>
      </c>
      <c r="F1076" s="230" t="s">
        <v>5400</v>
      </c>
      <c r="G1076" s="194" t="s">
        <v>4199</v>
      </c>
      <c r="H1076" s="195">
        <f t="shared" si="16"/>
        <v>2</v>
      </c>
      <c r="I1076" s="196">
        <v>45258</v>
      </c>
      <c r="J1076" s="197">
        <v>45259</v>
      </c>
      <c r="K1076" s="197"/>
      <c r="L1076" s="198" t="s">
        <v>462</v>
      </c>
      <c r="M1076" s="199" t="s">
        <v>486</v>
      </c>
      <c r="N1076" s="200">
        <v>2</v>
      </c>
      <c r="O1076" s="201">
        <v>2</v>
      </c>
      <c r="P1076" s="201">
        <v>0</v>
      </c>
      <c r="Q1076" s="202">
        <v>4</v>
      </c>
      <c r="R1076" s="203">
        <v>118180</v>
      </c>
      <c r="S1076" s="203">
        <v>5520</v>
      </c>
      <c r="T1076" s="203">
        <v>0</v>
      </c>
      <c r="U1076" s="204">
        <v>123700</v>
      </c>
      <c r="V1076" s="212"/>
    </row>
    <row r="1077" spans="1:22" ht="25.5" customHeight="1" x14ac:dyDescent="0.15">
      <c r="A1077" s="207" t="s">
        <v>4200</v>
      </c>
      <c r="B1077" s="208" t="s">
        <v>4201</v>
      </c>
      <c r="C1077" s="209" t="s">
        <v>4202</v>
      </c>
      <c r="D1077" s="210" t="s">
        <v>70</v>
      </c>
      <c r="E1077" s="211" t="s">
        <v>4203</v>
      </c>
      <c r="F1077" s="230" t="s">
        <v>5401</v>
      </c>
      <c r="G1077" s="194" t="s">
        <v>1428</v>
      </c>
      <c r="H1077" s="195">
        <f t="shared" si="16"/>
        <v>1</v>
      </c>
      <c r="I1077" s="196">
        <v>45278</v>
      </c>
      <c r="J1077" s="197"/>
      <c r="K1077" s="197"/>
      <c r="L1077" s="198" t="s">
        <v>257</v>
      </c>
      <c r="M1077" s="199" t="s">
        <v>431</v>
      </c>
      <c r="N1077" s="200">
        <v>5</v>
      </c>
      <c r="O1077" s="201">
        <v>0</v>
      </c>
      <c r="P1077" s="201">
        <v>0</v>
      </c>
      <c r="Q1077" s="202">
        <v>5</v>
      </c>
      <c r="R1077" s="203">
        <v>62800</v>
      </c>
      <c r="S1077" s="203">
        <v>0</v>
      </c>
      <c r="T1077" s="203">
        <v>33000</v>
      </c>
      <c r="U1077" s="204">
        <v>95800</v>
      </c>
      <c r="V1077" s="212"/>
    </row>
    <row r="1078" spans="1:22" ht="25.5" customHeight="1" x14ac:dyDescent="0.15">
      <c r="A1078" s="207" t="s">
        <v>4204</v>
      </c>
      <c r="B1078" s="208" t="s">
        <v>4205</v>
      </c>
      <c r="C1078" s="209" t="s">
        <v>4202</v>
      </c>
      <c r="D1078" s="210" t="s">
        <v>70</v>
      </c>
      <c r="E1078" s="211" t="s">
        <v>4206</v>
      </c>
      <c r="F1078" s="230" t="s">
        <v>5402</v>
      </c>
      <c r="G1078" s="194" t="s">
        <v>1428</v>
      </c>
      <c r="H1078" s="195">
        <f t="shared" si="16"/>
        <v>1</v>
      </c>
      <c r="I1078" s="196">
        <v>45279</v>
      </c>
      <c r="J1078" s="197"/>
      <c r="K1078" s="197"/>
      <c r="L1078" s="198" t="s">
        <v>257</v>
      </c>
      <c r="M1078" s="199" t="s">
        <v>431</v>
      </c>
      <c r="N1078" s="200">
        <v>5</v>
      </c>
      <c r="O1078" s="201">
        <v>0</v>
      </c>
      <c r="P1078" s="201">
        <v>0</v>
      </c>
      <c r="Q1078" s="202">
        <v>5</v>
      </c>
      <c r="R1078" s="203">
        <v>117100</v>
      </c>
      <c r="S1078" s="203">
        <v>339216</v>
      </c>
      <c r="T1078" s="203">
        <v>33000</v>
      </c>
      <c r="U1078" s="204">
        <v>489316</v>
      </c>
      <c r="V1078" s="212" t="s">
        <v>4207</v>
      </c>
    </row>
    <row r="1079" spans="1:22" ht="25.5" customHeight="1" x14ac:dyDescent="0.15">
      <c r="A1079" s="207" t="s">
        <v>4208</v>
      </c>
      <c r="B1079" s="208" t="s">
        <v>4209</v>
      </c>
      <c r="C1079" s="209" t="s">
        <v>4202</v>
      </c>
      <c r="D1079" s="210" t="s">
        <v>70</v>
      </c>
      <c r="E1079" s="211" t="s">
        <v>4210</v>
      </c>
      <c r="F1079" s="230" t="s">
        <v>5403</v>
      </c>
      <c r="G1079" s="194" t="s">
        <v>4211</v>
      </c>
      <c r="H1079" s="195">
        <f t="shared" si="16"/>
        <v>2</v>
      </c>
      <c r="I1079" s="196">
        <v>45306</v>
      </c>
      <c r="J1079" s="197">
        <v>45307</v>
      </c>
      <c r="K1079" s="197"/>
      <c r="L1079" s="198" t="s">
        <v>462</v>
      </c>
      <c r="M1079" s="199" t="s">
        <v>717</v>
      </c>
      <c r="N1079" s="200">
        <v>5</v>
      </c>
      <c r="O1079" s="201">
        <v>5</v>
      </c>
      <c r="P1079" s="201">
        <v>0</v>
      </c>
      <c r="Q1079" s="202">
        <v>10</v>
      </c>
      <c r="R1079" s="203">
        <v>266900</v>
      </c>
      <c r="S1079" s="203">
        <v>34764</v>
      </c>
      <c r="T1079" s="203">
        <v>50000</v>
      </c>
      <c r="U1079" s="204">
        <v>351664</v>
      </c>
      <c r="V1079" s="212"/>
    </row>
    <row r="1080" spans="1:22" ht="25.5" customHeight="1" x14ac:dyDescent="0.15">
      <c r="A1080" s="207" t="s">
        <v>4212</v>
      </c>
      <c r="B1080" s="208" t="s">
        <v>4213</v>
      </c>
      <c r="C1080" s="209" t="s">
        <v>4202</v>
      </c>
      <c r="D1080" s="210" t="s">
        <v>70</v>
      </c>
      <c r="E1080" s="211" t="s">
        <v>4214</v>
      </c>
      <c r="F1080" s="230" t="s">
        <v>5404</v>
      </c>
      <c r="G1080" s="194" t="s">
        <v>2134</v>
      </c>
      <c r="H1080" s="195">
        <f t="shared" si="16"/>
        <v>3</v>
      </c>
      <c r="I1080" s="196">
        <v>45209</v>
      </c>
      <c r="J1080" s="197">
        <v>45210</v>
      </c>
      <c r="K1080" s="197">
        <v>45212</v>
      </c>
      <c r="L1080" s="198" t="s">
        <v>474</v>
      </c>
      <c r="M1080" s="199" t="s">
        <v>480</v>
      </c>
      <c r="N1080" s="200">
        <v>5</v>
      </c>
      <c r="O1080" s="201">
        <v>5</v>
      </c>
      <c r="P1080" s="201">
        <v>5</v>
      </c>
      <c r="Q1080" s="202">
        <v>15</v>
      </c>
      <c r="R1080" s="203">
        <v>400350</v>
      </c>
      <c r="S1080" s="217">
        <v>488200</v>
      </c>
      <c r="T1080" s="217">
        <v>50000</v>
      </c>
      <c r="U1080" s="204">
        <v>938550</v>
      </c>
      <c r="V1080" s="212" t="s">
        <v>573</v>
      </c>
    </row>
    <row r="1081" spans="1:22" ht="25.5" customHeight="1" x14ac:dyDescent="0.15">
      <c r="A1081" s="207" t="s">
        <v>4215</v>
      </c>
      <c r="B1081" s="208" t="s">
        <v>4216</v>
      </c>
      <c r="C1081" s="209" t="s">
        <v>4202</v>
      </c>
      <c r="D1081" s="210" t="s">
        <v>70</v>
      </c>
      <c r="E1081" s="211" t="s">
        <v>4217</v>
      </c>
      <c r="F1081" s="230" t="s">
        <v>5405</v>
      </c>
      <c r="G1081" s="194" t="s">
        <v>4218</v>
      </c>
      <c r="H1081" s="195">
        <f t="shared" si="16"/>
        <v>3</v>
      </c>
      <c r="I1081" s="196">
        <v>45236</v>
      </c>
      <c r="J1081" s="197">
        <v>45243</v>
      </c>
      <c r="K1081" s="197">
        <v>45262</v>
      </c>
      <c r="L1081" s="198" t="s">
        <v>462</v>
      </c>
      <c r="M1081" s="199" t="s">
        <v>717</v>
      </c>
      <c r="N1081" s="200">
        <v>3</v>
      </c>
      <c r="O1081" s="201">
        <v>3</v>
      </c>
      <c r="P1081" s="201">
        <v>5</v>
      </c>
      <c r="Q1081" s="202">
        <v>11</v>
      </c>
      <c r="R1081" s="203">
        <v>235870</v>
      </c>
      <c r="S1081" s="203">
        <v>7520</v>
      </c>
      <c r="T1081" s="203">
        <v>0</v>
      </c>
      <c r="U1081" s="204">
        <v>243390</v>
      </c>
      <c r="V1081" s="212"/>
    </row>
    <row r="1082" spans="1:22" ht="25.5" customHeight="1" x14ac:dyDescent="0.15">
      <c r="A1082" s="207" t="s">
        <v>4219</v>
      </c>
      <c r="B1082" s="208" t="s">
        <v>4220</v>
      </c>
      <c r="C1082" s="209" t="s">
        <v>4202</v>
      </c>
      <c r="D1082" s="210" t="s">
        <v>70</v>
      </c>
      <c r="E1082" s="211" t="s">
        <v>4221</v>
      </c>
      <c r="F1082" s="230" t="s">
        <v>5406</v>
      </c>
      <c r="G1082" s="194" t="s">
        <v>2874</v>
      </c>
      <c r="H1082" s="195">
        <f t="shared" si="16"/>
        <v>3</v>
      </c>
      <c r="I1082" s="196">
        <v>45268</v>
      </c>
      <c r="J1082" s="197">
        <v>45272</v>
      </c>
      <c r="K1082" s="197">
        <v>45275</v>
      </c>
      <c r="L1082" s="198" t="s">
        <v>610</v>
      </c>
      <c r="M1082" s="199" t="s">
        <v>732</v>
      </c>
      <c r="N1082" s="200">
        <v>5</v>
      </c>
      <c r="O1082" s="201">
        <v>5</v>
      </c>
      <c r="P1082" s="201">
        <v>5</v>
      </c>
      <c r="Q1082" s="202">
        <v>15</v>
      </c>
      <c r="R1082" s="203">
        <v>400350</v>
      </c>
      <c r="S1082" s="203">
        <v>7920</v>
      </c>
      <c r="T1082" s="203">
        <v>50000</v>
      </c>
      <c r="U1082" s="204">
        <v>458270</v>
      </c>
      <c r="V1082" s="212"/>
    </row>
    <row r="1083" spans="1:22" ht="25.5" customHeight="1" x14ac:dyDescent="0.15">
      <c r="A1083" s="207" t="s">
        <v>4222</v>
      </c>
      <c r="B1083" s="208" t="s">
        <v>4223</v>
      </c>
      <c r="C1083" s="209" t="s">
        <v>4202</v>
      </c>
      <c r="D1083" s="210" t="s">
        <v>70</v>
      </c>
      <c r="E1083" s="211" t="s">
        <v>4224</v>
      </c>
      <c r="F1083" s="230" t="s">
        <v>5407</v>
      </c>
      <c r="G1083" s="194" t="s">
        <v>2355</v>
      </c>
      <c r="H1083" s="195">
        <f t="shared" si="16"/>
        <v>3</v>
      </c>
      <c r="I1083" s="196">
        <v>45097</v>
      </c>
      <c r="J1083" s="197">
        <v>45167</v>
      </c>
      <c r="K1083" s="197">
        <v>45204</v>
      </c>
      <c r="L1083" s="198" t="s">
        <v>257</v>
      </c>
      <c r="M1083" s="199" t="s">
        <v>521</v>
      </c>
      <c r="N1083" s="200">
        <v>5</v>
      </c>
      <c r="O1083" s="201">
        <v>5</v>
      </c>
      <c r="P1083" s="201">
        <v>5</v>
      </c>
      <c r="Q1083" s="202">
        <v>15</v>
      </c>
      <c r="R1083" s="203">
        <v>400350</v>
      </c>
      <c r="S1083" s="203">
        <v>26648</v>
      </c>
      <c r="T1083" s="203">
        <v>0</v>
      </c>
      <c r="U1083" s="204">
        <v>426998</v>
      </c>
      <c r="V1083" s="212"/>
    </row>
    <row r="1084" spans="1:22" ht="25.5" customHeight="1" x14ac:dyDescent="0.15">
      <c r="A1084" s="207" t="s">
        <v>4225</v>
      </c>
      <c r="B1084" s="208" t="s">
        <v>4226</v>
      </c>
      <c r="C1084" s="209" t="s">
        <v>4202</v>
      </c>
      <c r="D1084" s="210" t="s">
        <v>70</v>
      </c>
      <c r="E1084" s="211" t="s">
        <v>4227</v>
      </c>
      <c r="F1084" s="230" t="s">
        <v>5408</v>
      </c>
      <c r="G1084" s="194" t="s">
        <v>2355</v>
      </c>
      <c r="H1084" s="195">
        <f t="shared" si="16"/>
        <v>3</v>
      </c>
      <c r="I1084" s="196">
        <v>45168</v>
      </c>
      <c r="J1084" s="197">
        <v>45205</v>
      </c>
      <c r="K1084" s="197">
        <v>45240</v>
      </c>
      <c r="L1084" s="198" t="s">
        <v>257</v>
      </c>
      <c r="M1084" s="199" t="s">
        <v>521</v>
      </c>
      <c r="N1084" s="200">
        <v>5</v>
      </c>
      <c r="O1084" s="201">
        <v>5</v>
      </c>
      <c r="P1084" s="201">
        <v>5</v>
      </c>
      <c r="Q1084" s="202">
        <v>15</v>
      </c>
      <c r="R1084" s="203">
        <v>400350</v>
      </c>
      <c r="S1084" s="203">
        <v>27047</v>
      </c>
      <c r="T1084" s="203">
        <v>6600</v>
      </c>
      <c r="U1084" s="204">
        <v>433997</v>
      </c>
      <c r="V1084" s="212"/>
    </row>
    <row r="1085" spans="1:22" ht="25.5" customHeight="1" x14ac:dyDescent="0.15">
      <c r="A1085" s="207" t="s">
        <v>4228</v>
      </c>
      <c r="B1085" s="208" t="s">
        <v>4229</v>
      </c>
      <c r="C1085" s="209" t="s">
        <v>4230</v>
      </c>
      <c r="D1085" s="210" t="s">
        <v>71</v>
      </c>
      <c r="E1085" s="211" t="s">
        <v>4231</v>
      </c>
      <c r="F1085" s="230" t="s">
        <v>5409</v>
      </c>
      <c r="G1085" s="194" t="s">
        <v>4232</v>
      </c>
      <c r="H1085" s="195">
        <f t="shared" si="16"/>
        <v>3</v>
      </c>
      <c r="I1085" s="196">
        <v>45259</v>
      </c>
      <c r="J1085" s="197">
        <v>45260</v>
      </c>
      <c r="K1085" s="197">
        <v>45261</v>
      </c>
      <c r="L1085" s="198" t="s">
        <v>257</v>
      </c>
      <c r="M1085" s="199" t="s">
        <v>437</v>
      </c>
      <c r="N1085" s="200">
        <v>2</v>
      </c>
      <c r="O1085" s="201">
        <v>2</v>
      </c>
      <c r="P1085" s="201">
        <v>2</v>
      </c>
      <c r="Q1085" s="202">
        <v>6</v>
      </c>
      <c r="R1085" s="203">
        <v>224310</v>
      </c>
      <c r="S1085" s="203">
        <v>0</v>
      </c>
      <c r="T1085" s="203">
        <v>0</v>
      </c>
      <c r="U1085" s="204">
        <v>224310</v>
      </c>
      <c r="V1085" s="212"/>
    </row>
    <row r="1086" spans="1:22" ht="25.5" customHeight="1" x14ac:dyDescent="0.15">
      <c r="A1086" s="207" t="s">
        <v>4233</v>
      </c>
      <c r="B1086" s="208" t="s">
        <v>4234</v>
      </c>
      <c r="C1086" s="209" t="s">
        <v>4230</v>
      </c>
      <c r="D1086" s="210" t="s">
        <v>71</v>
      </c>
      <c r="E1086" s="211" t="s">
        <v>4235</v>
      </c>
      <c r="F1086" s="230" t="s">
        <v>5410</v>
      </c>
      <c r="G1086" s="194" t="s">
        <v>4236</v>
      </c>
      <c r="H1086" s="195">
        <f t="shared" si="16"/>
        <v>2</v>
      </c>
      <c r="I1086" s="196">
        <v>45260</v>
      </c>
      <c r="J1086" s="197">
        <v>45261</v>
      </c>
      <c r="K1086" s="197"/>
      <c r="L1086" s="198" t="s">
        <v>722</v>
      </c>
      <c r="M1086" s="199" t="s">
        <v>2009</v>
      </c>
      <c r="N1086" s="200">
        <v>1</v>
      </c>
      <c r="O1086" s="201">
        <v>1</v>
      </c>
      <c r="P1086" s="201">
        <v>0</v>
      </c>
      <c r="Q1086" s="202">
        <v>2</v>
      </c>
      <c r="R1086" s="203">
        <v>92100</v>
      </c>
      <c r="S1086" s="217">
        <v>296</v>
      </c>
      <c r="T1086" s="203">
        <v>0</v>
      </c>
      <c r="U1086" s="204">
        <v>92396</v>
      </c>
      <c r="V1086" s="212" t="s">
        <v>573</v>
      </c>
    </row>
    <row r="1087" spans="1:22" ht="25.5" customHeight="1" x14ac:dyDescent="0.15">
      <c r="A1087" s="207" t="s">
        <v>4237</v>
      </c>
      <c r="B1087" s="208" t="s">
        <v>4238</v>
      </c>
      <c r="C1087" s="209" t="s">
        <v>4239</v>
      </c>
      <c r="D1087" s="210" t="s">
        <v>72</v>
      </c>
      <c r="E1087" s="211" t="s">
        <v>4240</v>
      </c>
      <c r="F1087" s="230" t="s">
        <v>5411</v>
      </c>
      <c r="G1087" s="194" t="s">
        <v>430</v>
      </c>
      <c r="H1087" s="195">
        <f t="shared" si="16"/>
        <v>2</v>
      </c>
      <c r="I1087" s="196">
        <v>45257</v>
      </c>
      <c r="J1087" s="197">
        <v>45258</v>
      </c>
      <c r="K1087" s="197"/>
      <c r="L1087" s="198" t="s">
        <v>462</v>
      </c>
      <c r="M1087" s="199" t="s">
        <v>1231</v>
      </c>
      <c r="N1087" s="200">
        <v>5</v>
      </c>
      <c r="O1087" s="201">
        <v>5</v>
      </c>
      <c r="P1087" s="201">
        <v>0</v>
      </c>
      <c r="Q1087" s="202">
        <v>10</v>
      </c>
      <c r="R1087" s="203">
        <v>266900</v>
      </c>
      <c r="S1087" s="203">
        <v>285960</v>
      </c>
      <c r="T1087" s="203">
        <v>50000</v>
      </c>
      <c r="U1087" s="204">
        <v>602860</v>
      </c>
      <c r="V1087" s="212"/>
    </row>
    <row r="1088" spans="1:22" ht="25.5" customHeight="1" x14ac:dyDescent="0.15">
      <c r="A1088" s="207" t="s">
        <v>4241</v>
      </c>
      <c r="B1088" s="208" t="s">
        <v>4242</v>
      </c>
      <c r="C1088" s="209" t="s">
        <v>4239</v>
      </c>
      <c r="D1088" s="210" t="s">
        <v>72</v>
      </c>
      <c r="E1088" s="211" t="s">
        <v>4243</v>
      </c>
      <c r="F1088" s="230" t="s">
        <v>5412</v>
      </c>
      <c r="G1088" s="194" t="s">
        <v>2701</v>
      </c>
      <c r="H1088" s="195">
        <f t="shared" si="16"/>
        <v>2</v>
      </c>
      <c r="I1088" s="196">
        <v>45083</v>
      </c>
      <c r="J1088" s="197">
        <v>45084</v>
      </c>
      <c r="K1088" s="197"/>
      <c r="L1088" s="198" t="s">
        <v>257</v>
      </c>
      <c r="M1088" s="199" t="s">
        <v>437</v>
      </c>
      <c r="N1088" s="200">
        <v>5</v>
      </c>
      <c r="O1088" s="201">
        <v>5</v>
      </c>
      <c r="P1088" s="201">
        <v>0</v>
      </c>
      <c r="Q1088" s="202">
        <v>10</v>
      </c>
      <c r="R1088" s="203">
        <v>201700</v>
      </c>
      <c r="S1088" s="203">
        <v>478990</v>
      </c>
      <c r="T1088" s="203">
        <v>50000</v>
      </c>
      <c r="U1088" s="204">
        <v>730690</v>
      </c>
      <c r="V1088" s="212"/>
    </row>
    <row r="1089" spans="1:22" ht="25.5" customHeight="1" x14ac:dyDescent="0.15">
      <c r="A1089" s="207" t="s">
        <v>4244</v>
      </c>
      <c r="B1089" s="208" t="s">
        <v>4245</v>
      </c>
      <c r="C1089" s="209" t="s">
        <v>4239</v>
      </c>
      <c r="D1089" s="210" t="s">
        <v>72</v>
      </c>
      <c r="E1089" s="211" t="s">
        <v>4246</v>
      </c>
      <c r="F1089" s="230" t="s">
        <v>5413</v>
      </c>
      <c r="G1089" s="194" t="s">
        <v>4247</v>
      </c>
      <c r="H1089" s="195">
        <f t="shared" si="16"/>
        <v>3</v>
      </c>
      <c r="I1089" s="196">
        <v>45079</v>
      </c>
      <c r="J1089" s="197">
        <v>45097</v>
      </c>
      <c r="K1089" s="197">
        <v>45118</v>
      </c>
      <c r="L1089" s="198" t="s">
        <v>462</v>
      </c>
      <c r="M1089" s="199" t="s">
        <v>941</v>
      </c>
      <c r="N1089" s="200">
        <v>0</v>
      </c>
      <c r="O1089" s="201">
        <v>0</v>
      </c>
      <c r="P1089" s="201">
        <v>0</v>
      </c>
      <c r="Q1089" s="202">
        <v>0</v>
      </c>
      <c r="R1089" s="203">
        <v>106950</v>
      </c>
      <c r="S1089" s="203">
        <v>6852</v>
      </c>
      <c r="T1089" s="203">
        <v>0</v>
      </c>
      <c r="U1089" s="204">
        <v>113802</v>
      </c>
      <c r="V1089" s="212"/>
    </row>
    <row r="1090" spans="1:22" ht="25.5" customHeight="1" x14ac:dyDescent="0.15">
      <c r="A1090" s="207" t="s">
        <v>4248</v>
      </c>
      <c r="B1090" s="208" t="s">
        <v>4249</v>
      </c>
      <c r="C1090" s="209" t="s">
        <v>4239</v>
      </c>
      <c r="D1090" s="210" t="s">
        <v>72</v>
      </c>
      <c r="E1090" s="211" t="s">
        <v>4250</v>
      </c>
      <c r="F1090" s="230" t="s">
        <v>5414</v>
      </c>
      <c r="G1090" s="194" t="s">
        <v>4251</v>
      </c>
      <c r="H1090" s="195">
        <f t="shared" si="16"/>
        <v>3</v>
      </c>
      <c r="I1090" s="196">
        <v>45084</v>
      </c>
      <c r="J1090" s="197">
        <v>45089</v>
      </c>
      <c r="K1090" s="197">
        <v>45092</v>
      </c>
      <c r="L1090" s="198" t="s">
        <v>610</v>
      </c>
      <c r="M1090" s="199" t="s">
        <v>2775</v>
      </c>
      <c r="N1090" s="200">
        <v>4</v>
      </c>
      <c r="O1090" s="201">
        <v>4</v>
      </c>
      <c r="P1090" s="201">
        <v>4</v>
      </c>
      <c r="Q1090" s="202">
        <v>12</v>
      </c>
      <c r="R1090" s="203">
        <v>294150</v>
      </c>
      <c r="S1090" s="203">
        <v>49740</v>
      </c>
      <c r="T1090" s="203">
        <v>0</v>
      </c>
      <c r="U1090" s="204">
        <v>343890</v>
      </c>
      <c r="V1090" s="212"/>
    </row>
    <row r="1091" spans="1:22" ht="25.5" customHeight="1" x14ac:dyDescent="0.15">
      <c r="A1091" s="207" t="s">
        <v>4252</v>
      </c>
      <c r="B1091" s="208" t="s">
        <v>4253</v>
      </c>
      <c r="C1091" s="209" t="s">
        <v>4254</v>
      </c>
      <c r="D1091" s="210" t="s">
        <v>73</v>
      </c>
      <c r="E1091" s="211" t="s">
        <v>4255</v>
      </c>
      <c r="F1091" s="230" t="s">
        <v>5415</v>
      </c>
      <c r="G1091" s="194" t="s">
        <v>430</v>
      </c>
      <c r="H1091" s="195">
        <f t="shared" si="16"/>
        <v>2</v>
      </c>
      <c r="I1091" s="196">
        <v>45225</v>
      </c>
      <c r="J1091" s="197">
        <v>45226</v>
      </c>
      <c r="K1091" s="197"/>
      <c r="L1091" s="198" t="s">
        <v>462</v>
      </c>
      <c r="M1091" s="199" t="s">
        <v>1231</v>
      </c>
      <c r="N1091" s="200">
        <v>5</v>
      </c>
      <c r="O1091" s="201">
        <v>5</v>
      </c>
      <c r="P1091" s="201">
        <v>0</v>
      </c>
      <c r="Q1091" s="202">
        <v>10</v>
      </c>
      <c r="R1091" s="203">
        <v>266900</v>
      </c>
      <c r="S1091" s="203">
        <v>558240</v>
      </c>
      <c r="T1091" s="203">
        <v>50000</v>
      </c>
      <c r="U1091" s="204">
        <v>875140</v>
      </c>
      <c r="V1091" s="212" t="s">
        <v>926</v>
      </c>
    </row>
    <row r="1092" spans="1:22" ht="25.5" customHeight="1" x14ac:dyDescent="0.15">
      <c r="A1092" s="207" t="s">
        <v>4256</v>
      </c>
      <c r="B1092" s="208" t="s">
        <v>4257</v>
      </c>
      <c r="C1092" s="209" t="s">
        <v>4254</v>
      </c>
      <c r="D1092" s="210" t="s">
        <v>73</v>
      </c>
      <c r="E1092" s="211" t="s">
        <v>4258</v>
      </c>
      <c r="F1092" s="230" t="s">
        <v>5416</v>
      </c>
      <c r="G1092" s="194" t="s">
        <v>2355</v>
      </c>
      <c r="H1092" s="195">
        <f t="shared" si="16"/>
        <v>3</v>
      </c>
      <c r="I1092" s="196">
        <v>45093</v>
      </c>
      <c r="J1092" s="197">
        <v>45197</v>
      </c>
      <c r="K1092" s="197">
        <v>45272</v>
      </c>
      <c r="L1092" s="198" t="s">
        <v>257</v>
      </c>
      <c r="M1092" s="199" t="s">
        <v>521</v>
      </c>
      <c r="N1092" s="200">
        <v>5</v>
      </c>
      <c r="O1092" s="201">
        <v>5</v>
      </c>
      <c r="P1092" s="201">
        <v>5</v>
      </c>
      <c r="Q1092" s="202">
        <v>15</v>
      </c>
      <c r="R1092" s="203">
        <v>400350</v>
      </c>
      <c r="S1092" s="203">
        <v>277334</v>
      </c>
      <c r="T1092" s="203">
        <v>6600</v>
      </c>
      <c r="U1092" s="204">
        <v>684284</v>
      </c>
      <c r="V1092" s="212"/>
    </row>
    <row r="1093" spans="1:22" ht="25.5" customHeight="1" x14ac:dyDescent="0.15">
      <c r="A1093" s="207" t="s">
        <v>4259</v>
      </c>
      <c r="B1093" s="208" t="s">
        <v>4260</v>
      </c>
      <c r="C1093" s="209" t="s">
        <v>4261</v>
      </c>
      <c r="D1093" s="210" t="s">
        <v>74</v>
      </c>
      <c r="E1093" s="211" t="s">
        <v>4262</v>
      </c>
      <c r="F1093" s="230" t="s">
        <v>5417</v>
      </c>
      <c r="G1093" s="194" t="s">
        <v>4263</v>
      </c>
      <c r="H1093" s="195">
        <f t="shared" ref="H1093:H1110" si="17">COUNTA(I1093:K1093)</f>
        <v>1</v>
      </c>
      <c r="I1093" s="196">
        <v>45238</v>
      </c>
      <c r="J1093" s="197"/>
      <c r="K1093" s="197"/>
      <c r="L1093" s="198" t="s">
        <v>462</v>
      </c>
      <c r="M1093" s="199" t="s">
        <v>463</v>
      </c>
      <c r="N1093" s="200">
        <v>2</v>
      </c>
      <c r="O1093" s="201">
        <v>0</v>
      </c>
      <c r="P1093" s="201">
        <v>0</v>
      </c>
      <c r="Q1093" s="202">
        <v>2</v>
      </c>
      <c r="R1093" s="203">
        <v>61730</v>
      </c>
      <c r="S1093" s="203">
        <v>8738</v>
      </c>
      <c r="T1093" s="203">
        <v>2200</v>
      </c>
      <c r="U1093" s="204">
        <v>72668</v>
      </c>
      <c r="V1093" s="212"/>
    </row>
    <row r="1094" spans="1:22" ht="25.5" customHeight="1" x14ac:dyDescent="0.15">
      <c r="A1094" s="207" t="s">
        <v>4264</v>
      </c>
      <c r="B1094" s="208" t="s">
        <v>4265</v>
      </c>
      <c r="C1094" s="209" t="s">
        <v>4261</v>
      </c>
      <c r="D1094" s="210" t="s">
        <v>74</v>
      </c>
      <c r="E1094" s="211" t="s">
        <v>4266</v>
      </c>
      <c r="F1094" s="230" t="s">
        <v>5418</v>
      </c>
      <c r="G1094" s="194" t="s">
        <v>4267</v>
      </c>
      <c r="H1094" s="195">
        <f t="shared" si="17"/>
        <v>3</v>
      </c>
      <c r="I1094" s="196">
        <v>45201</v>
      </c>
      <c r="J1094" s="197">
        <v>45243</v>
      </c>
      <c r="K1094" s="197">
        <v>45271</v>
      </c>
      <c r="L1094" s="198" t="s">
        <v>462</v>
      </c>
      <c r="M1094" s="199" t="s">
        <v>941</v>
      </c>
      <c r="N1094" s="200">
        <v>2</v>
      </c>
      <c r="O1094" s="201">
        <v>2</v>
      </c>
      <c r="P1094" s="201">
        <v>2</v>
      </c>
      <c r="Q1094" s="202">
        <v>6</v>
      </c>
      <c r="R1094" s="203">
        <v>208470</v>
      </c>
      <c r="S1094" s="203">
        <v>80921</v>
      </c>
      <c r="T1094" s="203">
        <v>0</v>
      </c>
      <c r="U1094" s="204">
        <v>289391</v>
      </c>
      <c r="V1094" s="212"/>
    </row>
    <row r="1095" spans="1:22" ht="25.5" customHeight="1" x14ac:dyDescent="0.15">
      <c r="A1095" s="207" t="s">
        <v>4268</v>
      </c>
      <c r="B1095" s="208" t="s">
        <v>4269</v>
      </c>
      <c r="C1095" s="209" t="s">
        <v>4261</v>
      </c>
      <c r="D1095" s="210" t="s">
        <v>74</v>
      </c>
      <c r="E1095" s="211" t="s">
        <v>4270</v>
      </c>
      <c r="F1095" s="230" t="s">
        <v>5419</v>
      </c>
      <c r="G1095" s="194" t="s">
        <v>4271</v>
      </c>
      <c r="H1095" s="195">
        <f t="shared" si="17"/>
        <v>1</v>
      </c>
      <c r="I1095" s="196">
        <v>45254</v>
      </c>
      <c r="J1095" s="197"/>
      <c r="K1095" s="197"/>
      <c r="L1095" s="198" t="s">
        <v>257</v>
      </c>
      <c r="M1095" s="199" t="s">
        <v>521</v>
      </c>
      <c r="N1095" s="200">
        <v>3</v>
      </c>
      <c r="O1095" s="201">
        <v>0</v>
      </c>
      <c r="P1095" s="201">
        <v>0</v>
      </c>
      <c r="Q1095" s="202">
        <v>3</v>
      </c>
      <c r="R1095" s="203">
        <v>94330</v>
      </c>
      <c r="S1095" s="203">
        <v>11409</v>
      </c>
      <c r="T1095" s="203">
        <v>2475</v>
      </c>
      <c r="U1095" s="204">
        <v>108214</v>
      </c>
      <c r="V1095" s="212"/>
    </row>
    <row r="1096" spans="1:22" ht="25.5" customHeight="1" x14ac:dyDescent="0.15">
      <c r="A1096" s="207" t="s">
        <v>4272</v>
      </c>
      <c r="B1096" s="208" t="s">
        <v>4273</v>
      </c>
      <c r="C1096" s="209" t="s">
        <v>4261</v>
      </c>
      <c r="D1096" s="210" t="s">
        <v>74</v>
      </c>
      <c r="E1096" s="211" t="s">
        <v>4274</v>
      </c>
      <c r="F1096" s="230" t="s">
        <v>5420</v>
      </c>
      <c r="G1096" s="194" t="s">
        <v>4275</v>
      </c>
      <c r="H1096" s="195">
        <f t="shared" si="17"/>
        <v>1</v>
      </c>
      <c r="I1096" s="196">
        <v>45100</v>
      </c>
      <c r="J1096" s="197"/>
      <c r="K1096" s="197"/>
      <c r="L1096" s="198" t="s">
        <v>462</v>
      </c>
      <c r="M1096" s="199" t="s">
        <v>463</v>
      </c>
      <c r="N1096" s="200">
        <v>2</v>
      </c>
      <c r="O1096" s="201">
        <v>0</v>
      </c>
      <c r="P1096" s="201">
        <v>0</v>
      </c>
      <c r="Q1096" s="202">
        <v>2</v>
      </c>
      <c r="R1096" s="203">
        <v>69490</v>
      </c>
      <c r="S1096" s="203">
        <v>1961</v>
      </c>
      <c r="T1096" s="203">
        <v>0</v>
      </c>
      <c r="U1096" s="204">
        <v>71451</v>
      </c>
      <c r="V1096" s="212"/>
    </row>
    <row r="1097" spans="1:22" ht="25.5" customHeight="1" x14ac:dyDescent="0.15">
      <c r="A1097" s="207" t="s">
        <v>4276</v>
      </c>
      <c r="B1097" s="208" t="s">
        <v>4277</v>
      </c>
      <c r="C1097" s="209" t="s">
        <v>4261</v>
      </c>
      <c r="D1097" s="210" t="s">
        <v>74</v>
      </c>
      <c r="E1097" s="211" t="s">
        <v>4278</v>
      </c>
      <c r="F1097" s="230" t="s">
        <v>5421</v>
      </c>
      <c r="G1097" s="194" t="s">
        <v>4279</v>
      </c>
      <c r="H1097" s="195">
        <f t="shared" si="17"/>
        <v>1</v>
      </c>
      <c r="I1097" s="196">
        <v>45237</v>
      </c>
      <c r="J1097" s="197"/>
      <c r="K1097" s="197"/>
      <c r="L1097" s="198" t="s">
        <v>257</v>
      </c>
      <c r="M1097" s="199" t="s">
        <v>437</v>
      </c>
      <c r="N1097" s="200">
        <v>3</v>
      </c>
      <c r="O1097" s="201">
        <v>0</v>
      </c>
      <c r="P1097" s="201">
        <v>0</v>
      </c>
      <c r="Q1097" s="202">
        <v>3</v>
      </c>
      <c r="R1097" s="203">
        <v>55210</v>
      </c>
      <c r="S1097" s="203">
        <v>3660</v>
      </c>
      <c r="T1097" s="203">
        <v>0</v>
      </c>
      <c r="U1097" s="204">
        <v>58870</v>
      </c>
      <c r="V1097" s="212"/>
    </row>
    <row r="1098" spans="1:22" ht="25.5" customHeight="1" x14ac:dyDescent="0.15">
      <c r="A1098" s="207" t="s">
        <v>4280</v>
      </c>
      <c r="B1098" s="208" t="s">
        <v>4281</v>
      </c>
      <c r="C1098" s="209" t="s">
        <v>4261</v>
      </c>
      <c r="D1098" s="210" t="s">
        <v>74</v>
      </c>
      <c r="E1098" s="211" t="s">
        <v>4278</v>
      </c>
      <c r="F1098" s="230" t="s">
        <v>5422</v>
      </c>
      <c r="G1098" s="194" t="s">
        <v>4282</v>
      </c>
      <c r="H1098" s="195">
        <f t="shared" si="17"/>
        <v>1</v>
      </c>
      <c r="I1098" s="196">
        <v>45254</v>
      </c>
      <c r="J1098" s="197"/>
      <c r="K1098" s="197"/>
      <c r="L1098" s="198" t="s">
        <v>257</v>
      </c>
      <c r="M1098" s="199" t="s">
        <v>486</v>
      </c>
      <c r="N1098" s="200">
        <v>1</v>
      </c>
      <c r="O1098" s="201">
        <v>0</v>
      </c>
      <c r="P1098" s="201">
        <v>0</v>
      </c>
      <c r="Q1098" s="202">
        <v>1</v>
      </c>
      <c r="R1098" s="203">
        <v>42170</v>
      </c>
      <c r="S1098" s="203">
        <v>10560</v>
      </c>
      <c r="T1098" s="203">
        <v>0</v>
      </c>
      <c r="U1098" s="204">
        <v>52730</v>
      </c>
      <c r="V1098" s="212"/>
    </row>
    <row r="1099" spans="1:22" ht="25.5" customHeight="1" x14ac:dyDescent="0.15">
      <c r="A1099" s="207" t="s">
        <v>4283</v>
      </c>
      <c r="B1099" s="208" t="s">
        <v>4284</v>
      </c>
      <c r="C1099" s="209" t="s">
        <v>4261</v>
      </c>
      <c r="D1099" s="210" t="s">
        <v>74</v>
      </c>
      <c r="E1099" s="211" t="s">
        <v>4285</v>
      </c>
      <c r="F1099" s="230" t="s">
        <v>5423</v>
      </c>
      <c r="G1099" s="194" t="s">
        <v>4286</v>
      </c>
      <c r="H1099" s="195">
        <f t="shared" si="17"/>
        <v>1</v>
      </c>
      <c r="I1099" s="196">
        <v>45231</v>
      </c>
      <c r="J1099" s="197"/>
      <c r="K1099" s="197"/>
      <c r="L1099" s="198" t="s">
        <v>462</v>
      </c>
      <c r="M1099" s="199" t="s">
        <v>717</v>
      </c>
      <c r="N1099" s="200">
        <v>5</v>
      </c>
      <c r="O1099" s="201">
        <v>0</v>
      </c>
      <c r="P1099" s="201">
        <v>0</v>
      </c>
      <c r="Q1099" s="202">
        <v>5</v>
      </c>
      <c r="R1099" s="203">
        <v>94250</v>
      </c>
      <c r="S1099" s="203">
        <v>199560</v>
      </c>
      <c r="T1099" s="203">
        <v>0</v>
      </c>
      <c r="U1099" s="204">
        <v>293810</v>
      </c>
      <c r="V1099" s="212"/>
    </row>
    <row r="1100" spans="1:22" ht="25.5" customHeight="1" x14ac:dyDescent="0.15">
      <c r="A1100" s="207" t="s">
        <v>4287</v>
      </c>
      <c r="B1100" s="208" t="s">
        <v>4288</v>
      </c>
      <c r="C1100" s="209" t="s">
        <v>4261</v>
      </c>
      <c r="D1100" s="210" t="s">
        <v>74</v>
      </c>
      <c r="E1100" s="211" t="s">
        <v>4278</v>
      </c>
      <c r="F1100" s="230" t="s">
        <v>5424</v>
      </c>
      <c r="G1100" s="194" t="s">
        <v>4289</v>
      </c>
      <c r="H1100" s="195">
        <f t="shared" si="17"/>
        <v>1</v>
      </c>
      <c r="I1100" s="196">
        <v>45258</v>
      </c>
      <c r="J1100" s="197"/>
      <c r="K1100" s="197"/>
      <c r="L1100" s="198" t="s">
        <v>257</v>
      </c>
      <c r="M1100" s="199" t="s">
        <v>521</v>
      </c>
      <c r="N1100" s="200">
        <v>4</v>
      </c>
      <c r="O1100" s="201">
        <v>0</v>
      </c>
      <c r="P1100" s="201">
        <v>0</v>
      </c>
      <c r="Q1100" s="202">
        <v>4</v>
      </c>
      <c r="R1100" s="203">
        <v>61730</v>
      </c>
      <c r="S1100" s="203">
        <v>5720</v>
      </c>
      <c r="T1100" s="203">
        <v>0</v>
      </c>
      <c r="U1100" s="204">
        <v>67450</v>
      </c>
      <c r="V1100" s="212"/>
    </row>
    <row r="1101" spans="1:22" ht="25.5" customHeight="1" x14ac:dyDescent="0.15">
      <c r="A1101" s="207" t="s">
        <v>4290</v>
      </c>
      <c r="B1101" s="208" t="s">
        <v>4291</v>
      </c>
      <c r="C1101" s="209" t="s">
        <v>4292</v>
      </c>
      <c r="D1101" s="210" t="s">
        <v>75</v>
      </c>
      <c r="E1101" s="211" t="s">
        <v>4293</v>
      </c>
      <c r="F1101" s="230" t="s">
        <v>5425</v>
      </c>
      <c r="G1101" s="194" t="s">
        <v>3122</v>
      </c>
      <c r="H1101" s="195">
        <f t="shared" si="17"/>
        <v>1</v>
      </c>
      <c r="I1101" s="196">
        <v>45216</v>
      </c>
      <c r="J1101" s="197"/>
      <c r="K1101" s="197"/>
      <c r="L1101" s="198" t="s">
        <v>531</v>
      </c>
      <c r="M1101" s="199" t="s">
        <v>532</v>
      </c>
      <c r="N1101" s="200">
        <v>1</v>
      </c>
      <c r="O1101" s="201">
        <v>0</v>
      </c>
      <c r="P1101" s="201">
        <v>0</v>
      </c>
      <c r="Q1101" s="202">
        <v>1</v>
      </c>
      <c r="R1101" s="203">
        <v>46050</v>
      </c>
      <c r="S1101" s="203">
        <v>95620</v>
      </c>
      <c r="T1101" s="203">
        <v>0</v>
      </c>
      <c r="U1101" s="204">
        <v>141670</v>
      </c>
      <c r="V1101" s="212"/>
    </row>
    <row r="1102" spans="1:22" ht="25.5" customHeight="1" x14ac:dyDescent="0.15">
      <c r="A1102" s="207" t="s">
        <v>4294</v>
      </c>
      <c r="B1102" s="208" t="s">
        <v>4295</v>
      </c>
      <c r="C1102" s="209" t="s">
        <v>4292</v>
      </c>
      <c r="D1102" s="210" t="s">
        <v>75</v>
      </c>
      <c r="E1102" s="211" t="s">
        <v>4296</v>
      </c>
      <c r="F1102" s="230" t="s">
        <v>5426</v>
      </c>
      <c r="G1102" s="194" t="s">
        <v>3122</v>
      </c>
      <c r="H1102" s="195">
        <f t="shared" si="17"/>
        <v>1</v>
      </c>
      <c r="I1102" s="196">
        <v>45217</v>
      </c>
      <c r="J1102" s="197"/>
      <c r="K1102" s="197"/>
      <c r="L1102" s="198" t="s">
        <v>531</v>
      </c>
      <c r="M1102" s="199" t="s">
        <v>532</v>
      </c>
      <c r="N1102" s="200">
        <v>1</v>
      </c>
      <c r="O1102" s="201">
        <v>0</v>
      </c>
      <c r="P1102" s="201">
        <v>0</v>
      </c>
      <c r="Q1102" s="202">
        <v>1</v>
      </c>
      <c r="R1102" s="203">
        <v>46050</v>
      </c>
      <c r="S1102" s="203">
        <v>420</v>
      </c>
      <c r="T1102" s="203">
        <v>0</v>
      </c>
      <c r="U1102" s="204">
        <v>46470</v>
      </c>
      <c r="V1102" s="212"/>
    </row>
    <row r="1103" spans="1:22" ht="25.5" customHeight="1" x14ac:dyDescent="0.15">
      <c r="A1103" s="207" t="s">
        <v>4297</v>
      </c>
      <c r="B1103" s="208" t="s">
        <v>4298</v>
      </c>
      <c r="C1103" s="209" t="s">
        <v>4292</v>
      </c>
      <c r="D1103" s="210" t="s">
        <v>75</v>
      </c>
      <c r="E1103" s="211" t="s">
        <v>4299</v>
      </c>
      <c r="F1103" s="230" t="s">
        <v>5427</v>
      </c>
      <c r="G1103" s="194" t="s">
        <v>3122</v>
      </c>
      <c r="H1103" s="195">
        <f t="shared" si="17"/>
        <v>1</v>
      </c>
      <c r="I1103" s="196">
        <v>45217</v>
      </c>
      <c r="J1103" s="197"/>
      <c r="K1103" s="197"/>
      <c r="L1103" s="198" t="s">
        <v>531</v>
      </c>
      <c r="M1103" s="199" t="s">
        <v>532</v>
      </c>
      <c r="N1103" s="200">
        <v>1</v>
      </c>
      <c r="O1103" s="201">
        <v>0</v>
      </c>
      <c r="P1103" s="201">
        <v>0</v>
      </c>
      <c r="Q1103" s="202">
        <v>1</v>
      </c>
      <c r="R1103" s="203">
        <v>46050</v>
      </c>
      <c r="S1103" s="203">
        <v>52100</v>
      </c>
      <c r="T1103" s="203">
        <v>0</v>
      </c>
      <c r="U1103" s="204">
        <v>98150</v>
      </c>
      <c r="V1103" s="212"/>
    </row>
    <row r="1104" spans="1:22" ht="25.5" customHeight="1" x14ac:dyDescent="0.15">
      <c r="A1104" s="207" t="s">
        <v>4300</v>
      </c>
      <c r="B1104" s="208" t="s">
        <v>4301</v>
      </c>
      <c r="C1104" s="209" t="s">
        <v>4292</v>
      </c>
      <c r="D1104" s="210" t="s">
        <v>75</v>
      </c>
      <c r="E1104" s="211" t="s">
        <v>4302</v>
      </c>
      <c r="F1104" s="230" t="s">
        <v>5428</v>
      </c>
      <c r="G1104" s="194" t="s">
        <v>2724</v>
      </c>
      <c r="H1104" s="195">
        <f t="shared" si="17"/>
        <v>3</v>
      </c>
      <c r="I1104" s="196">
        <v>45229</v>
      </c>
      <c r="J1104" s="197">
        <v>45230</v>
      </c>
      <c r="K1104" s="197">
        <v>45231</v>
      </c>
      <c r="L1104" s="198" t="s">
        <v>257</v>
      </c>
      <c r="M1104" s="199" t="s">
        <v>521</v>
      </c>
      <c r="N1104" s="200">
        <v>5</v>
      </c>
      <c r="O1104" s="201">
        <v>5</v>
      </c>
      <c r="P1104" s="201">
        <v>5</v>
      </c>
      <c r="Q1104" s="202">
        <v>15</v>
      </c>
      <c r="R1104" s="203">
        <v>302550</v>
      </c>
      <c r="S1104" s="203">
        <v>395654</v>
      </c>
      <c r="T1104" s="203">
        <v>6600</v>
      </c>
      <c r="U1104" s="204">
        <v>704804</v>
      </c>
      <c r="V1104" s="212"/>
    </row>
    <row r="1105" spans="1:22" ht="25.5" customHeight="1" x14ac:dyDescent="0.15">
      <c r="A1105" s="207" t="s">
        <v>4303</v>
      </c>
      <c r="B1105" s="208" t="s">
        <v>4304</v>
      </c>
      <c r="C1105" s="209" t="s">
        <v>4292</v>
      </c>
      <c r="D1105" s="210" t="s">
        <v>75</v>
      </c>
      <c r="E1105" s="211" t="s">
        <v>4305</v>
      </c>
      <c r="F1105" s="230" t="s">
        <v>5429</v>
      </c>
      <c r="G1105" s="194" t="s">
        <v>4306</v>
      </c>
      <c r="H1105" s="195">
        <f t="shared" si="17"/>
        <v>3</v>
      </c>
      <c r="I1105" s="196">
        <v>45264</v>
      </c>
      <c r="J1105" s="197">
        <v>45265</v>
      </c>
      <c r="K1105" s="197">
        <v>45268</v>
      </c>
      <c r="L1105" s="198" t="s">
        <v>462</v>
      </c>
      <c r="M1105" s="199" t="s">
        <v>463</v>
      </c>
      <c r="N1105" s="200">
        <v>4</v>
      </c>
      <c r="O1105" s="201">
        <v>4</v>
      </c>
      <c r="P1105" s="201">
        <v>4</v>
      </c>
      <c r="Q1105" s="202">
        <v>12</v>
      </c>
      <c r="R1105" s="203">
        <v>299430</v>
      </c>
      <c r="S1105" s="203">
        <v>7962</v>
      </c>
      <c r="T1105" s="203">
        <v>49335</v>
      </c>
      <c r="U1105" s="204">
        <v>356727</v>
      </c>
      <c r="V1105" s="212"/>
    </row>
    <row r="1106" spans="1:22" ht="25.5" customHeight="1" x14ac:dyDescent="0.15">
      <c r="A1106" s="207" t="s">
        <v>4307</v>
      </c>
      <c r="B1106" s="208" t="s">
        <v>4308</v>
      </c>
      <c r="C1106" s="209" t="s">
        <v>4309</v>
      </c>
      <c r="D1106" s="210" t="s">
        <v>76</v>
      </c>
      <c r="E1106" s="211" t="s">
        <v>4310</v>
      </c>
      <c r="F1106" s="230" t="s">
        <v>5430</v>
      </c>
      <c r="G1106" s="194" t="s">
        <v>4311</v>
      </c>
      <c r="H1106" s="195">
        <f t="shared" si="17"/>
        <v>3</v>
      </c>
      <c r="I1106" s="196">
        <v>45082</v>
      </c>
      <c r="J1106" s="197">
        <v>45089</v>
      </c>
      <c r="K1106" s="197">
        <v>45091</v>
      </c>
      <c r="L1106" s="198" t="s">
        <v>610</v>
      </c>
      <c r="M1106" s="199" t="s">
        <v>732</v>
      </c>
      <c r="N1106" s="200">
        <v>2</v>
      </c>
      <c r="O1106" s="201">
        <v>2</v>
      </c>
      <c r="P1106" s="201">
        <v>2</v>
      </c>
      <c r="Q1106" s="202">
        <v>6</v>
      </c>
      <c r="R1106" s="203">
        <v>190150</v>
      </c>
      <c r="S1106" s="203">
        <v>28356</v>
      </c>
      <c r="T1106" s="203">
        <v>50000</v>
      </c>
      <c r="U1106" s="204">
        <v>268506</v>
      </c>
      <c r="V1106" s="212"/>
    </row>
    <row r="1107" spans="1:22" ht="25.5" customHeight="1" x14ac:dyDescent="0.15">
      <c r="A1107" s="207" t="s">
        <v>4312</v>
      </c>
      <c r="B1107" s="208" t="s">
        <v>4313</v>
      </c>
      <c r="C1107" s="209" t="s">
        <v>4309</v>
      </c>
      <c r="D1107" s="210" t="s">
        <v>76</v>
      </c>
      <c r="E1107" s="211" t="s">
        <v>4314</v>
      </c>
      <c r="F1107" s="230" t="s">
        <v>5431</v>
      </c>
      <c r="G1107" s="194" t="s">
        <v>4311</v>
      </c>
      <c r="H1107" s="195">
        <f t="shared" si="17"/>
        <v>3</v>
      </c>
      <c r="I1107" s="196">
        <v>45191</v>
      </c>
      <c r="J1107" s="197">
        <v>45198</v>
      </c>
      <c r="K1107" s="197">
        <v>45205</v>
      </c>
      <c r="L1107" s="198" t="s">
        <v>610</v>
      </c>
      <c r="M1107" s="199" t="s">
        <v>732</v>
      </c>
      <c r="N1107" s="200">
        <v>2</v>
      </c>
      <c r="O1107" s="201">
        <v>2</v>
      </c>
      <c r="P1107" s="201">
        <v>2</v>
      </c>
      <c r="Q1107" s="202">
        <v>6</v>
      </c>
      <c r="R1107" s="203">
        <v>190150</v>
      </c>
      <c r="S1107" s="203">
        <v>21918</v>
      </c>
      <c r="T1107" s="203">
        <v>0</v>
      </c>
      <c r="U1107" s="204">
        <v>212068</v>
      </c>
      <c r="V1107" s="212"/>
    </row>
    <row r="1108" spans="1:22" ht="25.5" customHeight="1" x14ac:dyDescent="0.15">
      <c r="A1108" s="207" t="s">
        <v>4315</v>
      </c>
      <c r="B1108" s="208" t="s">
        <v>4316</v>
      </c>
      <c r="C1108" s="209" t="s">
        <v>4309</v>
      </c>
      <c r="D1108" s="210" t="s">
        <v>76</v>
      </c>
      <c r="E1108" s="211" t="s">
        <v>4317</v>
      </c>
      <c r="F1108" s="230" t="s">
        <v>5432</v>
      </c>
      <c r="G1108" s="194" t="s">
        <v>1820</v>
      </c>
      <c r="H1108" s="195">
        <f t="shared" si="17"/>
        <v>3</v>
      </c>
      <c r="I1108" s="196">
        <v>45195</v>
      </c>
      <c r="J1108" s="197">
        <v>45196</v>
      </c>
      <c r="K1108" s="197">
        <v>45197</v>
      </c>
      <c r="L1108" s="198" t="s">
        <v>474</v>
      </c>
      <c r="M1108" s="199" t="s">
        <v>537</v>
      </c>
      <c r="N1108" s="200">
        <v>5</v>
      </c>
      <c r="O1108" s="201">
        <v>5</v>
      </c>
      <c r="P1108" s="201">
        <v>5</v>
      </c>
      <c r="Q1108" s="202">
        <v>15</v>
      </c>
      <c r="R1108" s="203">
        <v>340950</v>
      </c>
      <c r="S1108" s="203">
        <v>269002</v>
      </c>
      <c r="T1108" s="203">
        <v>0</v>
      </c>
      <c r="U1108" s="204">
        <v>609952</v>
      </c>
      <c r="V1108" s="212"/>
    </row>
    <row r="1109" spans="1:22" ht="25.5" customHeight="1" x14ac:dyDescent="0.15">
      <c r="A1109" s="207" t="s">
        <v>4318</v>
      </c>
      <c r="B1109" s="208" t="s">
        <v>4319</v>
      </c>
      <c r="C1109" s="209" t="s">
        <v>4309</v>
      </c>
      <c r="D1109" s="210" t="s">
        <v>76</v>
      </c>
      <c r="E1109" s="211" t="s">
        <v>4320</v>
      </c>
      <c r="F1109" s="230" t="s">
        <v>5433</v>
      </c>
      <c r="G1109" s="194" t="s">
        <v>4321</v>
      </c>
      <c r="H1109" s="195">
        <f t="shared" si="17"/>
        <v>3</v>
      </c>
      <c r="I1109" s="196">
        <v>45197</v>
      </c>
      <c r="J1109" s="197">
        <v>45211</v>
      </c>
      <c r="K1109" s="197">
        <v>45218</v>
      </c>
      <c r="L1109" s="198" t="s">
        <v>610</v>
      </c>
      <c r="M1109" s="199" t="s">
        <v>732</v>
      </c>
      <c r="N1109" s="200">
        <v>2</v>
      </c>
      <c r="O1109" s="201">
        <v>2</v>
      </c>
      <c r="P1109" s="201">
        <v>2</v>
      </c>
      <c r="Q1109" s="202">
        <v>6</v>
      </c>
      <c r="R1109" s="203">
        <v>169350</v>
      </c>
      <c r="S1109" s="203">
        <v>142560</v>
      </c>
      <c r="T1109" s="203">
        <v>2200</v>
      </c>
      <c r="U1109" s="204">
        <v>314110</v>
      </c>
      <c r="V1109" s="212"/>
    </row>
    <row r="1110" spans="1:22" ht="25.5" customHeight="1" x14ac:dyDescent="0.15">
      <c r="A1110" s="207" t="s">
        <v>4322</v>
      </c>
      <c r="B1110" s="208" t="s">
        <v>4323</v>
      </c>
      <c r="C1110" s="209" t="s">
        <v>4324</v>
      </c>
      <c r="D1110" s="210" t="s">
        <v>132</v>
      </c>
      <c r="E1110" s="211" t="s">
        <v>4325</v>
      </c>
      <c r="F1110" s="230" t="s">
        <v>5434</v>
      </c>
      <c r="G1110" s="194" t="s">
        <v>4326</v>
      </c>
      <c r="H1110" s="195">
        <f t="shared" si="17"/>
        <v>3</v>
      </c>
      <c r="I1110" s="196">
        <v>45202</v>
      </c>
      <c r="J1110" s="197">
        <v>45216</v>
      </c>
      <c r="K1110" s="197">
        <v>45230</v>
      </c>
      <c r="L1110" s="198" t="s">
        <v>474</v>
      </c>
      <c r="M1110" s="199" t="s">
        <v>537</v>
      </c>
      <c r="N1110" s="200">
        <v>3</v>
      </c>
      <c r="O1110" s="201">
        <v>3</v>
      </c>
      <c r="P1110" s="201">
        <v>3</v>
      </c>
      <c r="Q1110" s="202">
        <v>9</v>
      </c>
      <c r="R1110" s="203">
        <v>200550</v>
      </c>
      <c r="S1110" s="203">
        <v>18600</v>
      </c>
      <c r="T1110" s="203">
        <v>0</v>
      </c>
      <c r="U1110" s="204">
        <v>219150</v>
      </c>
      <c r="V1110" s="212"/>
    </row>
    <row r="1111" spans="1:22" ht="25.5" customHeight="1" x14ac:dyDescent="0.15">
      <c r="A1111" s="302" t="s">
        <v>5444</v>
      </c>
      <c r="B1111" s="208" t="s">
        <v>5695</v>
      </c>
      <c r="C1111" s="209" t="s">
        <v>428</v>
      </c>
      <c r="D1111" s="210" t="s">
        <v>429</v>
      </c>
      <c r="E1111" s="211" t="s">
        <v>5696</v>
      </c>
      <c r="F1111" s="230" t="s">
        <v>6289</v>
      </c>
      <c r="G1111" s="194" t="s">
        <v>6191</v>
      </c>
      <c r="H1111" s="195">
        <v>1</v>
      </c>
      <c r="I1111" s="196">
        <v>45189</v>
      </c>
      <c r="J1111" s="197"/>
      <c r="K1111" s="197"/>
      <c r="L1111" s="198" t="s">
        <v>257</v>
      </c>
      <c r="M1111" s="199" t="s">
        <v>437</v>
      </c>
      <c r="N1111" s="200">
        <v>5</v>
      </c>
      <c r="O1111" s="201">
        <v>0</v>
      </c>
      <c r="P1111" s="201">
        <v>0</v>
      </c>
      <c r="Q1111" s="202">
        <v>5</v>
      </c>
      <c r="R1111" s="974">
        <v>100850</v>
      </c>
      <c r="S1111" s="974">
        <v>247280</v>
      </c>
      <c r="T1111" s="974">
        <v>50000</v>
      </c>
      <c r="U1111" s="975">
        <v>398130</v>
      </c>
      <c r="V1111" s="212"/>
    </row>
    <row r="1112" spans="1:22" ht="25.5" customHeight="1" x14ac:dyDescent="0.15">
      <c r="A1112" s="302" t="s">
        <v>5445</v>
      </c>
      <c r="B1112" s="208" t="s">
        <v>5697</v>
      </c>
      <c r="C1112" s="209" t="s">
        <v>428</v>
      </c>
      <c r="D1112" s="210" t="s">
        <v>429</v>
      </c>
      <c r="E1112" s="211" t="s">
        <v>5698</v>
      </c>
      <c r="F1112" s="230" t="s">
        <v>6290</v>
      </c>
      <c r="G1112" s="194" t="s">
        <v>6191</v>
      </c>
      <c r="H1112" s="195">
        <v>1</v>
      </c>
      <c r="I1112" s="196">
        <v>45189</v>
      </c>
      <c r="J1112" s="197"/>
      <c r="K1112" s="197"/>
      <c r="L1112" s="198" t="s">
        <v>257</v>
      </c>
      <c r="M1112" s="199" t="s">
        <v>437</v>
      </c>
      <c r="N1112" s="200">
        <v>5</v>
      </c>
      <c r="O1112" s="201">
        <v>0</v>
      </c>
      <c r="P1112" s="201">
        <v>0</v>
      </c>
      <c r="Q1112" s="202">
        <v>5</v>
      </c>
      <c r="R1112" s="974">
        <v>100850</v>
      </c>
      <c r="S1112" s="974">
        <v>220830</v>
      </c>
      <c r="T1112" s="974">
        <v>47740</v>
      </c>
      <c r="U1112" s="975">
        <v>369420</v>
      </c>
      <c r="V1112" s="212"/>
    </row>
    <row r="1113" spans="1:22" ht="25.5" customHeight="1" x14ac:dyDescent="0.15">
      <c r="A1113" s="302" t="s">
        <v>5446</v>
      </c>
      <c r="B1113" s="208" t="s">
        <v>5699</v>
      </c>
      <c r="C1113" s="209" t="s">
        <v>428</v>
      </c>
      <c r="D1113" s="210" t="s">
        <v>429</v>
      </c>
      <c r="E1113" s="211" t="s">
        <v>5700</v>
      </c>
      <c r="F1113" s="230" t="s">
        <v>6291</v>
      </c>
      <c r="G1113" s="194" t="s">
        <v>6191</v>
      </c>
      <c r="H1113" s="195">
        <v>1</v>
      </c>
      <c r="I1113" s="196">
        <v>45237</v>
      </c>
      <c r="J1113" s="197"/>
      <c r="K1113" s="197"/>
      <c r="L1113" s="198" t="s">
        <v>257</v>
      </c>
      <c r="M1113" s="199" t="s">
        <v>437</v>
      </c>
      <c r="N1113" s="200">
        <v>5</v>
      </c>
      <c r="O1113" s="201">
        <v>0</v>
      </c>
      <c r="P1113" s="201">
        <v>0</v>
      </c>
      <c r="Q1113" s="202">
        <v>5</v>
      </c>
      <c r="R1113" s="974">
        <v>100850</v>
      </c>
      <c r="S1113" s="974">
        <v>250000</v>
      </c>
      <c r="T1113" s="974">
        <v>50000</v>
      </c>
      <c r="U1113" s="975">
        <v>400850</v>
      </c>
      <c r="V1113" s="212"/>
    </row>
    <row r="1114" spans="1:22" ht="25.5" customHeight="1" x14ac:dyDescent="0.15">
      <c r="A1114" s="302" t="s">
        <v>5447</v>
      </c>
      <c r="B1114" s="208" t="s">
        <v>5701</v>
      </c>
      <c r="C1114" s="209" t="s">
        <v>428</v>
      </c>
      <c r="D1114" s="210" t="s">
        <v>429</v>
      </c>
      <c r="E1114" s="211" t="s">
        <v>5702</v>
      </c>
      <c r="F1114" s="230" t="s">
        <v>6292</v>
      </c>
      <c r="G1114" s="194" t="s">
        <v>6192</v>
      </c>
      <c r="H1114" s="195">
        <v>2</v>
      </c>
      <c r="I1114" s="196">
        <v>45202</v>
      </c>
      <c r="J1114" s="197">
        <v>45203</v>
      </c>
      <c r="K1114" s="197"/>
      <c r="L1114" s="198" t="s">
        <v>257</v>
      </c>
      <c r="M1114" s="199" t="s">
        <v>437</v>
      </c>
      <c r="N1114" s="200">
        <v>5</v>
      </c>
      <c r="O1114" s="201">
        <v>0</v>
      </c>
      <c r="P1114" s="201">
        <v>0</v>
      </c>
      <c r="Q1114" s="202">
        <v>5</v>
      </c>
      <c r="R1114" s="974">
        <v>227780</v>
      </c>
      <c r="S1114" s="974">
        <v>15500</v>
      </c>
      <c r="T1114" s="974">
        <v>0</v>
      </c>
      <c r="U1114" s="975">
        <v>243280</v>
      </c>
      <c r="V1114" s="212"/>
    </row>
    <row r="1115" spans="1:22" ht="25.5" customHeight="1" x14ac:dyDescent="0.15">
      <c r="A1115" s="302" t="s">
        <v>5448</v>
      </c>
      <c r="B1115" s="208" t="s">
        <v>5703</v>
      </c>
      <c r="C1115" s="209" t="s">
        <v>428</v>
      </c>
      <c r="D1115" s="210" t="s">
        <v>429</v>
      </c>
      <c r="E1115" s="211" t="s">
        <v>5704</v>
      </c>
      <c r="F1115" s="230" t="s">
        <v>6293</v>
      </c>
      <c r="G1115" s="194" t="s">
        <v>6192</v>
      </c>
      <c r="H1115" s="195">
        <v>2</v>
      </c>
      <c r="I1115" s="196">
        <v>45252</v>
      </c>
      <c r="J1115" s="197">
        <v>45254</v>
      </c>
      <c r="K1115" s="197"/>
      <c r="L1115" s="198" t="s">
        <v>257</v>
      </c>
      <c r="M1115" s="199" t="s">
        <v>437</v>
      </c>
      <c r="N1115" s="200">
        <v>5</v>
      </c>
      <c r="O1115" s="201">
        <v>0</v>
      </c>
      <c r="P1115" s="201">
        <v>0</v>
      </c>
      <c r="Q1115" s="202">
        <v>5</v>
      </c>
      <c r="R1115" s="974">
        <v>227780</v>
      </c>
      <c r="S1115" s="974">
        <v>16479</v>
      </c>
      <c r="T1115" s="974">
        <v>0</v>
      </c>
      <c r="U1115" s="975">
        <v>244259</v>
      </c>
      <c r="V1115" s="212"/>
    </row>
    <row r="1116" spans="1:22" ht="25.5" customHeight="1" x14ac:dyDescent="0.15">
      <c r="A1116" s="302" t="s">
        <v>5449</v>
      </c>
      <c r="B1116" s="208" t="s">
        <v>5705</v>
      </c>
      <c r="C1116" s="209" t="s">
        <v>428</v>
      </c>
      <c r="D1116" s="210" t="s">
        <v>429</v>
      </c>
      <c r="E1116" s="211" t="s">
        <v>5706</v>
      </c>
      <c r="F1116" s="230" t="s">
        <v>6294</v>
      </c>
      <c r="G1116" s="194" t="s">
        <v>6192</v>
      </c>
      <c r="H1116" s="195">
        <v>1</v>
      </c>
      <c r="I1116" s="196">
        <v>45259</v>
      </c>
      <c r="J1116" s="197"/>
      <c r="K1116" s="197"/>
      <c r="L1116" s="198" t="s">
        <v>257</v>
      </c>
      <c r="M1116" s="199" t="s">
        <v>437</v>
      </c>
      <c r="N1116" s="200">
        <v>5</v>
      </c>
      <c r="O1116" s="201">
        <v>0</v>
      </c>
      <c r="P1116" s="201">
        <v>0</v>
      </c>
      <c r="Q1116" s="202">
        <v>5</v>
      </c>
      <c r="R1116" s="974">
        <v>113890</v>
      </c>
      <c r="S1116" s="974">
        <v>16230</v>
      </c>
      <c r="T1116" s="974">
        <v>0</v>
      </c>
      <c r="U1116" s="975">
        <v>130120</v>
      </c>
      <c r="V1116" s="212"/>
    </row>
    <row r="1117" spans="1:22" ht="25.5" customHeight="1" x14ac:dyDescent="0.15">
      <c r="A1117" s="302" t="s">
        <v>5450</v>
      </c>
      <c r="B1117" s="208" t="s">
        <v>5707</v>
      </c>
      <c r="C1117" s="209" t="s">
        <v>428</v>
      </c>
      <c r="D1117" s="210" t="s">
        <v>429</v>
      </c>
      <c r="E1117" s="211" t="s">
        <v>5708</v>
      </c>
      <c r="F1117" s="230" t="s">
        <v>6295</v>
      </c>
      <c r="G1117" s="194" t="s">
        <v>6193</v>
      </c>
      <c r="H1117" s="195">
        <v>1</v>
      </c>
      <c r="I1117" s="196">
        <v>45232</v>
      </c>
      <c r="J1117" s="197"/>
      <c r="K1117" s="197"/>
      <c r="L1117" s="198" t="s">
        <v>1142</v>
      </c>
      <c r="M1117" s="199" t="s">
        <v>723</v>
      </c>
      <c r="N1117" s="200">
        <v>4</v>
      </c>
      <c r="O1117" s="201">
        <v>4</v>
      </c>
      <c r="P1117" s="201">
        <v>0</v>
      </c>
      <c r="Q1117" s="202">
        <v>8</v>
      </c>
      <c r="R1117" s="974">
        <v>100850</v>
      </c>
      <c r="S1117" s="974">
        <v>250000</v>
      </c>
      <c r="T1117" s="974">
        <v>49500</v>
      </c>
      <c r="U1117" s="975">
        <v>400350</v>
      </c>
      <c r="V1117" s="212"/>
    </row>
    <row r="1118" spans="1:22" ht="25.5" customHeight="1" x14ac:dyDescent="0.15">
      <c r="A1118" s="302" t="s">
        <v>5451</v>
      </c>
      <c r="B1118" s="208" t="s">
        <v>5709</v>
      </c>
      <c r="C1118" s="209" t="s">
        <v>428</v>
      </c>
      <c r="D1118" s="210" t="s">
        <v>429</v>
      </c>
      <c r="E1118" s="211" t="s">
        <v>5710</v>
      </c>
      <c r="F1118" s="230" t="s">
        <v>6296</v>
      </c>
      <c r="G1118" s="194" t="s">
        <v>6194</v>
      </c>
      <c r="H1118" s="195">
        <v>2</v>
      </c>
      <c r="I1118" s="196">
        <v>45181</v>
      </c>
      <c r="J1118" s="197">
        <v>45182</v>
      </c>
      <c r="K1118" s="197"/>
      <c r="L1118" s="198" t="s">
        <v>1142</v>
      </c>
      <c r="M1118" s="199" t="s">
        <v>723</v>
      </c>
      <c r="N1118" s="200">
        <v>4</v>
      </c>
      <c r="O1118" s="201">
        <v>4</v>
      </c>
      <c r="P1118" s="201">
        <v>0</v>
      </c>
      <c r="Q1118" s="202">
        <v>8</v>
      </c>
      <c r="R1118" s="974">
        <v>284020</v>
      </c>
      <c r="S1118" s="974">
        <v>500100</v>
      </c>
      <c r="T1118" s="974">
        <v>50000</v>
      </c>
      <c r="U1118" s="975">
        <v>834120</v>
      </c>
      <c r="V1118" s="212"/>
    </row>
    <row r="1119" spans="1:22" ht="25.5" customHeight="1" x14ac:dyDescent="0.15">
      <c r="A1119" s="302" t="s">
        <v>5452</v>
      </c>
      <c r="B1119" s="208" t="s">
        <v>5711</v>
      </c>
      <c r="C1119" s="209" t="s">
        <v>428</v>
      </c>
      <c r="D1119" s="210" t="s">
        <v>429</v>
      </c>
      <c r="E1119" s="211" t="s">
        <v>5712</v>
      </c>
      <c r="F1119" s="230" t="s">
        <v>6297</v>
      </c>
      <c r="G1119" s="194" t="s">
        <v>6194</v>
      </c>
      <c r="H1119" s="195">
        <v>2</v>
      </c>
      <c r="I1119" s="196">
        <v>45239</v>
      </c>
      <c r="J1119" s="197">
        <v>45240</v>
      </c>
      <c r="K1119" s="197"/>
      <c r="L1119" s="198" t="s">
        <v>1142</v>
      </c>
      <c r="M1119" s="199" t="s">
        <v>723</v>
      </c>
      <c r="N1119" s="200">
        <v>4</v>
      </c>
      <c r="O1119" s="201">
        <v>0</v>
      </c>
      <c r="P1119" s="201">
        <v>0</v>
      </c>
      <c r="Q1119" s="202">
        <v>4</v>
      </c>
      <c r="R1119" s="974">
        <v>284020</v>
      </c>
      <c r="S1119" s="974">
        <v>500140</v>
      </c>
      <c r="T1119" s="974">
        <v>50000</v>
      </c>
      <c r="U1119" s="975">
        <v>834160</v>
      </c>
      <c r="V1119" s="212"/>
    </row>
    <row r="1120" spans="1:22" ht="25.5" customHeight="1" x14ac:dyDescent="0.15">
      <c r="A1120" s="302" t="s">
        <v>5453</v>
      </c>
      <c r="B1120" s="208" t="s">
        <v>5713</v>
      </c>
      <c r="C1120" s="209" t="s">
        <v>428</v>
      </c>
      <c r="D1120" s="210" t="s">
        <v>429</v>
      </c>
      <c r="E1120" s="211" t="s">
        <v>5714</v>
      </c>
      <c r="F1120" s="230" t="s">
        <v>6298</v>
      </c>
      <c r="G1120" s="194" t="s">
        <v>6195</v>
      </c>
      <c r="H1120" s="195">
        <v>1</v>
      </c>
      <c r="I1120" s="196">
        <v>45205</v>
      </c>
      <c r="J1120" s="197"/>
      <c r="K1120" s="197"/>
      <c r="L1120" s="198" t="s">
        <v>257</v>
      </c>
      <c r="M1120" s="199" t="s">
        <v>437</v>
      </c>
      <c r="N1120" s="200">
        <v>5</v>
      </c>
      <c r="O1120" s="201">
        <v>0</v>
      </c>
      <c r="P1120" s="201">
        <v>0</v>
      </c>
      <c r="Q1120" s="202">
        <v>5</v>
      </c>
      <c r="R1120" s="974">
        <v>89950</v>
      </c>
      <c r="S1120" s="974">
        <v>250000</v>
      </c>
      <c r="T1120" s="974">
        <v>50000</v>
      </c>
      <c r="U1120" s="975">
        <v>389950</v>
      </c>
      <c r="V1120" s="212"/>
    </row>
    <row r="1121" spans="1:22" ht="25.5" customHeight="1" x14ac:dyDescent="0.15">
      <c r="A1121" s="302" t="s">
        <v>5454</v>
      </c>
      <c r="B1121" s="208" t="s">
        <v>5715</v>
      </c>
      <c r="C1121" s="209" t="s">
        <v>428</v>
      </c>
      <c r="D1121" s="210" t="s">
        <v>429</v>
      </c>
      <c r="E1121" s="211" t="s">
        <v>5716</v>
      </c>
      <c r="F1121" s="230" t="s">
        <v>6299</v>
      </c>
      <c r="G1121" s="194" t="s">
        <v>6196</v>
      </c>
      <c r="H1121" s="195">
        <v>3</v>
      </c>
      <c r="I1121" s="196">
        <v>45159</v>
      </c>
      <c r="J1121" s="197">
        <v>45162</v>
      </c>
      <c r="K1121" s="197">
        <v>45166</v>
      </c>
      <c r="L1121" s="198" t="s">
        <v>257</v>
      </c>
      <c r="M1121" s="199" t="s">
        <v>521</v>
      </c>
      <c r="N1121" s="200">
        <v>5</v>
      </c>
      <c r="O1121" s="201">
        <v>5</v>
      </c>
      <c r="P1121" s="201">
        <v>0</v>
      </c>
      <c r="Q1121" s="202">
        <v>10</v>
      </c>
      <c r="R1121" s="974">
        <v>106950</v>
      </c>
      <c r="S1121" s="974">
        <v>5032</v>
      </c>
      <c r="T1121" s="974">
        <v>0</v>
      </c>
      <c r="U1121" s="975">
        <v>111982</v>
      </c>
      <c r="V1121" s="212"/>
    </row>
    <row r="1122" spans="1:22" ht="25.5" customHeight="1" x14ac:dyDescent="0.15">
      <c r="A1122" s="302" t="s">
        <v>5455</v>
      </c>
      <c r="B1122" s="208" t="s">
        <v>5717</v>
      </c>
      <c r="C1122" s="209" t="s">
        <v>428</v>
      </c>
      <c r="D1122" s="210" t="s">
        <v>429</v>
      </c>
      <c r="E1122" s="211" t="s">
        <v>5718</v>
      </c>
      <c r="F1122" s="230" t="s">
        <v>6300</v>
      </c>
      <c r="G1122" s="194" t="s">
        <v>6197</v>
      </c>
      <c r="H1122" s="195">
        <v>1</v>
      </c>
      <c r="I1122" s="196">
        <v>45196</v>
      </c>
      <c r="J1122" s="197"/>
      <c r="K1122" s="197"/>
      <c r="L1122" s="198" t="s">
        <v>257</v>
      </c>
      <c r="M1122" s="199" t="s">
        <v>521</v>
      </c>
      <c r="N1122" s="200">
        <v>5</v>
      </c>
      <c r="O1122" s="201">
        <v>5</v>
      </c>
      <c r="P1122" s="201">
        <v>0</v>
      </c>
      <c r="Q1122" s="202">
        <v>10</v>
      </c>
      <c r="R1122" s="974">
        <v>87810</v>
      </c>
      <c r="S1122" s="974">
        <v>250000</v>
      </c>
      <c r="T1122" s="974">
        <v>50000</v>
      </c>
      <c r="U1122" s="975">
        <v>387810</v>
      </c>
      <c r="V1122" s="212"/>
    </row>
    <row r="1123" spans="1:22" ht="25.5" customHeight="1" x14ac:dyDescent="0.15">
      <c r="A1123" s="302" t="s">
        <v>5456</v>
      </c>
      <c r="B1123" s="208" t="s">
        <v>5719</v>
      </c>
      <c r="C1123" s="209" t="s">
        <v>428</v>
      </c>
      <c r="D1123" s="210" t="s">
        <v>429</v>
      </c>
      <c r="E1123" s="211" t="s">
        <v>5720</v>
      </c>
      <c r="F1123" s="230" t="s">
        <v>6301</v>
      </c>
      <c r="G1123" s="194" t="s">
        <v>6198</v>
      </c>
      <c r="H1123" s="195">
        <v>3</v>
      </c>
      <c r="I1123" s="196">
        <v>45159</v>
      </c>
      <c r="J1123" s="197">
        <v>45160</v>
      </c>
      <c r="K1123" s="197">
        <v>45161</v>
      </c>
      <c r="L1123" s="198" t="s">
        <v>257</v>
      </c>
      <c r="M1123" s="199" t="s">
        <v>437</v>
      </c>
      <c r="N1123" s="200">
        <v>5</v>
      </c>
      <c r="O1123" s="201">
        <v>0</v>
      </c>
      <c r="P1123" s="201">
        <v>0</v>
      </c>
      <c r="Q1123" s="202">
        <v>5</v>
      </c>
      <c r="R1123" s="974">
        <v>302550</v>
      </c>
      <c r="S1123" s="974">
        <v>500000</v>
      </c>
      <c r="T1123" s="974">
        <v>6600</v>
      </c>
      <c r="U1123" s="975">
        <v>809150</v>
      </c>
      <c r="V1123" s="212"/>
    </row>
    <row r="1124" spans="1:22" ht="25.5" customHeight="1" x14ac:dyDescent="0.15">
      <c r="A1124" s="302" t="s">
        <v>5457</v>
      </c>
      <c r="B1124" s="208" t="s">
        <v>5721</v>
      </c>
      <c r="C1124" s="209" t="s">
        <v>428</v>
      </c>
      <c r="D1124" s="210" t="s">
        <v>429</v>
      </c>
      <c r="E1124" s="211" t="s">
        <v>5722</v>
      </c>
      <c r="F1124" s="230" t="s">
        <v>6302</v>
      </c>
      <c r="G1124" s="194" t="s">
        <v>6199</v>
      </c>
      <c r="H1124" s="195">
        <v>3</v>
      </c>
      <c r="I1124" s="196">
        <v>45169</v>
      </c>
      <c r="J1124" s="197">
        <v>45176</v>
      </c>
      <c r="K1124" s="197">
        <v>45190</v>
      </c>
      <c r="L1124" s="198" t="s">
        <v>474</v>
      </c>
      <c r="M1124" s="199" t="s">
        <v>537</v>
      </c>
      <c r="N1124" s="200">
        <v>0</v>
      </c>
      <c r="O1124" s="201">
        <v>0</v>
      </c>
      <c r="P1124" s="201">
        <v>0</v>
      </c>
      <c r="Q1124" s="202">
        <v>0</v>
      </c>
      <c r="R1124" s="974">
        <v>106950</v>
      </c>
      <c r="S1124" s="974">
        <v>3780</v>
      </c>
      <c r="T1124" s="974">
        <v>0</v>
      </c>
      <c r="U1124" s="975">
        <v>110730</v>
      </c>
      <c r="V1124" s="212"/>
    </row>
    <row r="1125" spans="1:22" ht="25.5" customHeight="1" x14ac:dyDescent="0.15">
      <c r="A1125" s="302" t="s">
        <v>5458</v>
      </c>
      <c r="B1125" s="208" t="s">
        <v>5723</v>
      </c>
      <c r="C1125" s="209" t="s">
        <v>428</v>
      </c>
      <c r="D1125" s="210" t="s">
        <v>429</v>
      </c>
      <c r="E1125" s="211" t="s">
        <v>5724</v>
      </c>
      <c r="F1125" s="230" t="s">
        <v>6303</v>
      </c>
      <c r="G1125" s="194" t="s">
        <v>6200</v>
      </c>
      <c r="H1125" s="195">
        <v>1</v>
      </c>
      <c r="I1125" s="196">
        <v>45211</v>
      </c>
      <c r="J1125" s="197"/>
      <c r="K1125" s="197"/>
      <c r="L1125" s="198" t="s">
        <v>257</v>
      </c>
      <c r="M1125" s="199" t="s">
        <v>486</v>
      </c>
      <c r="N1125" s="200">
        <v>4</v>
      </c>
      <c r="O1125" s="201">
        <v>0</v>
      </c>
      <c r="P1125" s="201">
        <v>0</v>
      </c>
      <c r="Q1125" s="202">
        <v>4</v>
      </c>
      <c r="R1125" s="974">
        <v>100850</v>
      </c>
      <c r="S1125" s="974">
        <v>1750000</v>
      </c>
      <c r="T1125" s="974">
        <v>47740</v>
      </c>
      <c r="U1125" s="975">
        <v>1898590</v>
      </c>
      <c r="V1125" s="212"/>
    </row>
    <row r="1126" spans="1:22" ht="25.5" customHeight="1" x14ac:dyDescent="0.15">
      <c r="A1126" s="302" t="s">
        <v>5459</v>
      </c>
      <c r="B1126" s="208" t="s">
        <v>5725</v>
      </c>
      <c r="C1126" s="209" t="s">
        <v>428</v>
      </c>
      <c r="D1126" s="210" t="s">
        <v>429</v>
      </c>
      <c r="E1126" s="211" t="s">
        <v>5726</v>
      </c>
      <c r="F1126" s="230" t="s">
        <v>6304</v>
      </c>
      <c r="G1126" s="194" t="s">
        <v>6200</v>
      </c>
      <c r="H1126" s="195">
        <v>1</v>
      </c>
      <c r="I1126" s="196">
        <v>45211</v>
      </c>
      <c r="J1126" s="197"/>
      <c r="K1126" s="197"/>
      <c r="L1126" s="198" t="s">
        <v>257</v>
      </c>
      <c r="M1126" s="199" t="s">
        <v>521</v>
      </c>
      <c r="N1126" s="200">
        <v>5</v>
      </c>
      <c r="O1126" s="201">
        <v>5</v>
      </c>
      <c r="P1126" s="201">
        <v>5</v>
      </c>
      <c r="Q1126" s="202">
        <v>15</v>
      </c>
      <c r="R1126" s="974">
        <v>100850</v>
      </c>
      <c r="S1126" s="974">
        <v>0</v>
      </c>
      <c r="T1126" s="974">
        <v>50000</v>
      </c>
      <c r="U1126" s="975">
        <v>150850</v>
      </c>
      <c r="V1126" s="212"/>
    </row>
    <row r="1127" spans="1:22" ht="25.5" customHeight="1" x14ac:dyDescent="0.15">
      <c r="A1127" s="302" t="s">
        <v>5460</v>
      </c>
      <c r="B1127" s="208" t="s">
        <v>5727</v>
      </c>
      <c r="C1127" s="209" t="s">
        <v>428</v>
      </c>
      <c r="D1127" s="210" t="s">
        <v>429</v>
      </c>
      <c r="E1127" s="211" t="s">
        <v>5728</v>
      </c>
      <c r="F1127" s="230" t="s">
        <v>6305</v>
      </c>
      <c r="G1127" s="194" t="s">
        <v>6200</v>
      </c>
      <c r="H1127" s="195">
        <v>1</v>
      </c>
      <c r="I1127" s="196">
        <v>45215</v>
      </c>
      <c r="J1127" s="197"/>
      <c r="K1127" s="197"/>
      <c r="L1127" s="198" t="s">
        <v>474</v>
      </c>
      <c r="M1127" s="199" t="s">
        <v>537</v>
      </c>
      <c r="N1127" s="200">
        <v>0</v>
      </c>
      <c r="O1127" s="201">
        <v>0</v>
      </c>
      <c r="P1127" s="201">
        <v>0</v>
      </c>
      <c r="Q1127" s="202">
        <v>0</v>
      </c>
      <c r="R1127" s="974">
        <v>100850</v>
      </c>
      <c r="S1127" s="974">
        <v>0</v>
      </c>
      <c r="T1127" s="974">
        <v>50000</v>
      </c>
      <c r="U1127" s="975">
        <v>150850</v>
      </c>
      <c r="V1127" s="212"/>
    </row>
    <row r="1128" spans="1:22" ht="25.5" customHeight="1" x14ac:dyDescent="0.15">
      <c r="A1128" s="302" t="s">
        <v>5461</v>
      </c>
      <c r="B1128" s="208" t="s">
        <v>5729</v>
      </c>
      <c r="C1128" s="209" t="s">
        <v>428</v>
      </c>
      <c r="D1128" s="210" t="s">
        <v>429</v>
      </c>
      <c r="E1128" s="211" t="s">
        <v>5730</v>
      </c>
      <c r="F1128" s="230" t="s">
        <v>6306</v>
      </c>
      <c r="G1128" s="194" t="s">
        <v>6200</v>
      </c>
      <c r="H1128" s="195">
        <v>1</v>
      </c>
      <c r="I1128" s="196">
        <v>45215</v>
      </c>
      <c r="J1128" s="197"/>
      <c r="K1128" s="197"/>
      <c r="L1128" s="198" t="s">
        <v>257</v>
      </c>
      <c r="M1128" s="199" t="s">
        <v>437</v>
      </c>
      <c r="N1128" s="200">
        <v>5</v>
      </c>
      <c r="O1128" s="201">
        <v>0</v>
      </c>
      <c r="P1128" s="201">
        <v>0</v>
      </c>
      <c r="Q1128" s="202">
        <v>5</v>
      </c>
      <c r="R1128" s="974">
        <v>100850</v>
      </c>
      <c r="S1128" s="974">
        <v>0</v>
      </c>
      <c r="T1128" s="974">
        <v>50000</v>
      </c>
      <c r="U1128" s="975">
        <v>150850</v>
      </c>
      <c r="V1128" s="212"/>
    </row>
    <row r="1129" spans="1:22" ht="25.5" customHeight="1" x14ac:dyDescent="0.15">
      <c r="A1129" s="302" t="s">
        <v>5462</v>
      </c>
      <c r="B1129" s="208" t="s">
        <v>5731</v>
      </c>
      <c r="C1129" s="209" t="s">
        <v>428</v>
      </c>
      <c r="D1129" s="210" t="s">
        <v>429</v>
      </c>
      <c r="E1129" s="211" t="s">
        <v>5732</v>
      </c>
      <c r="F1129" s="230" t="s">
        <v>6307</v>
      </c>
      <c r="G1129" s="194" t="s">
        <v>6200</v>
      </c>
      <c r="H1129" s="195">
        <v>1</v>
      </c>
      <c r="I1129" s="196">
        <v>45216</v>
      </c>
      <c r="J1129" s="197"/>
      <c r="K1129" s="197"/>
      <c r="L1129" s="198" t="s">
        <v>257</v>
      </c>
      <c r="M1129" s="199" t="s">
        <v>437</v>
      </c>
      <c r="N1129" s="200">
        <v>5</v>
      </c>
      <c r="O1129" s="201">
        <v>0</v>
      </c>
      <c r="P1129" s="201">
        <v>0</v>
      </c>
      <c r="Q1129" s="202">
        <v>5</v>
      </c>
      <c r="R1129" s="974">
        <v>100850</v>
      </c>
      <c r="S1129" s="974">
        <v>0</v>
      </c>
      <c r="T1129" s="974">
        <v>50000</v>
      </c>
      <c r="U1129" s="975">
        <v>150850</v>
      </c>
      <c r="V1129" s="212"/>
    </row>
    <row r="1130" spans="1:22" ht="25.5" customHeight="1" x14ac:dyDescent="0.15">
      <c r="A1130" s="302" t="s">
        <v>5463</v>
      </c>
      <c r="B1130" s="208" t="s">
        <v>5733</v>
      </c>
      <c r="C1130" s="209" t="s">
        <v>428</v>
      </c>
      <c r="D1130" s="210" t="s">
        <v>429</v>
      </c>
      <c r="E1130" s="211" t="s">
        <v>5734</v>
      </c>
      <c r="F1130" s="230" t="s">
        <v>6308</v>
      </c>
      <c r="G1130" s="194" t="s">
        <v>6201</v>
      </c>
      <c r="H1130" s="195">
        <v>3</v>
      </c>
      <c r="I1130" s="196">
        <v>45243</v>
      </c>
      <c r="J1130" s="197">
        <v>45244</v>
      </c>
      <c r="K1130" s="197">
        <v>45254</v>
      </c>
      <c r="L1130" s="198" t="s">
        <v>257</v>
      </c>
      <c r="M1130" s="199" t="s">
        <v>437</v>
      </c>
      <c r="N1130" s="200">
        <v>5</v>
      </c>
      <c r="O1130" s="201">
        <v>0</v>
      </c>
      <c r="P1130" s="201">
        <v>0</v>
      </c>
      <c r="Q1130" s="202">
        <v>5</v>
      </c>
      <c r="R1130" s="974">
        <v>231750</v>
      </c>
      <c r="S1130" s="974">
        <v>216458</v>
      </c>
      <c r="T1130" s="974">
        <v>49594</v>
      </c>
      <c r="U1130" s="975">
        <v>497802</v>
      </c>
      <c r="V1130" s="212"/>
    </row>
    <row r="1131" spans="1:22" ht="25.5" customHeight="1" x14ac:dyDescent="0.15">
      <c r="A1131" s="302" t="s">
        <v>5464</v>
      </c>
      <c r="B1131" s="208" t="s">
        <v>5735</v>
      </c>
      <c r="C1131" s="209" t="s">
        <v>428</v>
      </c>
      <c r="D1131" s="210" t="s">
        <v>429</v>
      </c>
      <c r="E1131" s="211" t="s">
        <v>5736</v>
      </c>
      <c r="F1131" s="230" t="s">
        <v>6309</v>
      </c>
      <c r="G1131" s="194" t="s">
        <v>6202</v>
      </c>
      <c r="H1131" s="195">
        <v>3</v>
      </c>
      <c r="I1131" s="196">
        <v>45257</v>
      </c>
      <c r="J1131" s="197">
        <v>45258</v>
      </c>
      <c r="K1131" s="197">
        <v>45259</v>
      </c>
      <c r="L1131" s="198" t="s">
        <v>257</v>
      </c>
      <c r="M1131" s="199" t="s">
        <v>437</v>
      </c>
      <c r="N1131" s="200">
        <v>5</v>
      </c>
      <c r="O1131" s="201">
        <v>0</v>
      </c>
      <c r="P1131" s="201">
        <v>0</v>
      </c>
      <c r="Q1131" s="202">
        <v>5</v>
      </c>
      <c r="R1131" s="974">
        <v>400350</v>
      </c>
      <c r="S1131" s="974">
        <v>502480</v>
      </c>
      <c r="T1131" s="974">
        <v>0</v>
      </c>
      <c r="U1131" s="975">
        <v>902830</v>
      </c>
      <c r="V1131" s="212"/>
    </row>
    <row r="1132" spans="1:22" ht="25.5" customHeight="1" x14ac:dyDescent="0.15">
      <c r="A1132" s="302" t="s">
        <v>5465</v>
      </c>
      <c r="B1132" s="208" t="s">
        <v>5737</v>
      </c>
      <c r="C1132" s="209" t="s">
        <v>428</v>
      </c>
      <c r="D1132" s="210" t="s">
        <v>429</v>
      </c>
      <c r="E1132" s="211" t="s">
        <v>5738</v>
      </c>
      <c r="F1132" s="230" t="s">
        <v>6310</v>
      </c>
      <c r="G1132" s="194" t="s">
        <v>6203</v>
      </c>
      <c r="H1132" s="195">
        <v>1</v>
      </c>
      <c r="I1132" s="196">
        <v>45268</v>
      </c>
      <c r="J1132" s="197"/>
      <c r="K1132" s="197"/>
      <c r="L1132" s="198" t="s">
        <v>257</v>
      </c>
      <c r="M1132" s="199" t="s">
        <v>437</v>
      </c>
      <c r="N1132" s="200">
        <v>5</v>
      </c>
      <c r="O1132" s="201">
        <v>0</v>
      </c>
      <c r="P1132" s="201">
        <v>0</v>
      </c>
      <c r="Q1132" s="202">
        <v>5</v>
      </c>
      <c r="R1132" s="974">
        <v>82450</v>
      </c>
      <c r="S1132" s="974">
        <v>249600</v>
      </c>
      <c r="T1132" s="974">
        <v>4280</v>
      </c>
      <c r="U1132" s="975">
        <v>336330</v>
      </c>
      <c r="V1132" s="212"/>
    </row>
    <row r="1133" spans="1:22" ht="25.5" customHeight="1" x14ac:dyDescent="0.15">
      <c r="A1133" s="302" t="s">
        <v>5466</v>
      </c>
      <c r="B1133" s="208" t="s">
        <v>5739</v>
      </c>
      <c r="C1133" s="209" t="s">
        <v>637</v>
      </c>
      <c r="D1133" s="210" t="s">
        <v>13</v>
      </c>
      <c r="E1133" s="211" t="s">
        <v>5740</v>
      </c>
      <c r="F1133" s="230" t="s">
        <v>6311</v>
      </c>
      <c r="G1133" s="194" t="s">
        <v>6204</v>
      </c>
      <c r="H1133" s="195">
        <v>3</v>
      </c>
      <c r="I1133" s="196">
        <v>45218</v>
      </c>
      <c r="J1133" s="197">
        <v>45225</v>
      </c>
      <c r="K1133" s="197">
        <v>45232</v>
      </c>
      <c r="L1133" s="198" t="s">
        <v>257</v>
      </c>
      <c r="M1133" s="199" t="s">
        <v>437</v>
      </c>
      <c r="N1133" s="200">
        <v>4</v>
      </c>
      <c r="O1133" s="201">
        <v>4</v>
      </c>
      <c r="P1133" s="201">
        <v>4</v>
      </c>
      <c r="Q1133" s="202">
        <v>12</v>
      </c>
      <c r="R1133" s="974">
        <v>138150</v>
      </c>
      <c r="S1133" s="974">
        <v>0</v>
      </c>
      <c r="T1133" s="974">
        <v>0</v>
      </c>
      <c r="U1133" s="975">
        <v>138150</v>
      </c>
      <c r="V1133" s="212"/>
    </row>
    <row r="1134" spans="1:22" ht="25.5" customHeight="1" x14ac:dyDescent="0.15">
      <c r="A1134" s="302" t="s">
        <v>5467</v>
      </c>
      <c r="B1134" s="208" t="s">
        <v>5741</v>
      </c>
      <c r="C1134" s="209" t="s">
        <v>670</v>
      </c>
      <c r="D1134" s="210" t="s">
        <v>14</v>
      </c>
      <c r="E1134" s="211" t="s">
        <v>687</v>
      </c>
      <c r="F1134" s="230" t="s">
        <v>6312</v>
      </c>
      <c r="G1134" s="194" t="s">
        <v>6205</v>
      </c>
      <c r="H1134" s="195">
        <v>1</v>
      </c>
      <c r="I1134" s="196">
        <v>45261</v>
      </c>
      <c r="J1134" s="197"/>
      <c r="K1134" s="197"/>
      <c r="L1134" s="198" t="s">
        <v>257</v>
      </c>
      <c r="M1134" s="199" t="s">
        <v>521</v>
      </c>
      <c r="N1134" s="200">
        <v>5</v>
      </c>
      <c r="O1134" s="201">
        <v>5</v>
      </c>
      <c r="P1134" s="201">
        <v>5</v>
      </c>
      <c r="Q1134" s="202">
        <v>15</v>
      </c>
      <c r="R1134" s="974">
        <v>48690</v>
      </c>
      <c r="S1134" s="974">
        <v>925</v>
      </c>
      <c r="T1134" s="974">
        <v>0</v>
      </c>
      <c r="U1134" s="975">
        <v>49615</v>
      </c>
      <c r="V1134" s="212"/>
    </row>
    <row r="1135" spans="1:22" ht="25.5" customHeight="1" x14ac:dyDescent="0.15">
      <c r="A1135" s="302" t="s">
        <v>5468</v>
      </c>
      <c r="B1135" s="208" t="s">
        <v>5742</v>
      </c>
      <c r="C1135" s="209" t="s">
        <v>670</v>
      </c>
      <c r="D1135" s="210" t="s">
        <v>14</v>
      </c>
      <c r="E1135" s="211" t="s">
        <v>5743</v>
      </c>
      <c r="F1135" s="230" t="s">
        <v>6313</v>
      </c>
      <c r="G1135" s="194" t="s">
        <v>6205</v>
      </c>
      <c r="H1135" s="195">
        <v>1</v>
      </c>
      <c r="I1135" s="196">
        <v>45265</v>
      </c>
      <c r="J1135" s="197"/>
      <c r="K1135" s="197"/>
      <c r="L1135" s="198" t="s">
        <v>474</v>
      </c>
      <c r="M1135" s="199" t="s">
        <v>1209</v>
      </c>
      <c r="N1135" s="200">
        <v>3</v>
      </c>
      <c r="O1135" s="201">
        <v>0</v>
      </c>
      <c r="P1135" s="201">
        <v>0</v>
      </c>
      <c r="Q1135" s="202">
        <v>3</v>
      </c>
      <c r="R1135" s="974">
        <v>48690</v>
      </c>
      <c r="S1135" s="974">
        <v>3774</v>
      </c>
      <c r="T1135" s="974">
        <v>0</v>
      </c>
      <c r="U1135" s="975">
        <v>52464</v>
      </c>
      <c r="V1135" s="212"/>
    </row>
    <row r="1136" spans="1:22" ht="25.5" customHeight="1" x14ac:dyDescent="0.15">
      <c r="A1136" s="302" t="s">
        <v>5469</v>
      </c>
      <c r="B1136" s="208" t="s">
        <v>5744</v>
      </c>
      <c r="C1136" s="209" t="s">
        <v>670</v>
      </c>
      <c r="D1136" s="210" t="s">
        <v>14</v>
      </c>
      <c r="E1136" s="211" t="s">
        <v>5745</v>
      </c>
      <c r="F1136" s="230" t="s">
        <v>6314</v>
      </c>
      <c r="G1136" s="194" t="s">
        <v>810</v>
      </c>
      <c r="H1136" s="195">
        <v>1</v>
      </c>
      <c r="I1136" s="196">
        <v>45250</v>
      </c>
      <c r="J1136" s="197"/>
      <c r="K1136" s="197"/>
      <c r="L1136" s="198" t="s">
        <v>257</v>
      </c>
      <c r="M1136" s="199" t="s">
        <v>486</v>
      </c>
      <c r="N1136" s="200">
        <v>5</v>
      </c>
      <c r="O1136" s="201">
        <v>0</v>
      </c>
      <c r="P1136" s="201">
        <v>0</v>
      </c>
      <c r="Q1136" s="202">
        <v>5</v>
      </c>
      <c r="R1136" s="974">
        <v>133450</v>
      </c>
      <c r="S1136" s="974">
        <v>145590</v>
      </c>
      <c r="T1136" s="974">
        <v>0</v>
      </c>
      <c r="U1136" s="975">
        <v>279040</v>
      </c>
      <c r="V1136" s="212"/>
    </row>
    <row r="1137" spans="1:22" ht="25.5" customHeight="1" x14ac:dyDescent="0.15">
      <c r="A1137" s="302" t="s">
        <v>5470</v>
      </c>
      <c r="B1137" s="208" t="s">
        <v>5746</v>
      </c>
      <c r="C1137" s="209" t="s">
        <v>670</v>
      </c>
      <c r="D1137" s="210" t="s">
        <v>14</v>
      </c>
      <c r="E1137" s="211" t="s">
        <v>5747</v>
      </c>
      <c r="F1137" s="230" t="s">
        <v>6315</v>
      </c>
      <c r="G1137" s="194" t="s">
        <v>810</v>
      </c>
      <c r="H1137" s="195">
        <v>1</v>
      </c>
      <c r="I1137" s="196">
        <v>45279</v>
      </c>
      <c r="J1137" s="197"/>
      <c r="K1137" s="197"/>
      <c r="L1137" s="198" t="s">
        <v>257</v>
      </c>
      <c r="M1137" s="199" t="s">
        <v>486</v>
      </c>
      <c r="N1137" s="200">
        <v>5</v>
      </c>
      <c r="O1137" s="201">
        <v>0</v>
      </c>
      <c r="P1137" s="201">
        <v>0</v>
      </c>
      <c r="Q1137" s="202">
        <v>5</v>
      </c>
      <c r="R1137" s="974">
        <v>133450</v>
      </c>
      <c r="S1137" s="974">
        <v>229980</v>
      </c>
      <c r="T1137" s="974">
        <v>0</v>
      </c>
      <c r="U1137" s="975">
        <v>363430</v>
      </c>
      <c r="V1137" s="212"/>
    </row>
    <row r="1138" spans="1:22" ht="25.5" customHeight="1" x14ac:dyDescent="0.15">
      <c r="A1138" s="302" t="s">
        <v>5471</v>
      </c>
      <c r="B1138" s="208" t="s">
        <v>5748</v>
      </c>
      <c r="C1138" s="209" t="s">
        <v>670</v>
      </c>
      <c r="D1138" s="210" t="s">
        <v>14</v>
      </c>
      <c r="E1138" s="211" t="s">
        <v>695</v>
      </c>
      <c r="F1138" s="230" t="s">
        <v>6316</v>
      </c>
      <c r="G1138" s="194" t="s">
        <v>6205</v>
      </c>
      <c r="H1138" s="195">
        <v>1</v>
      </c>
      <c r="I1138" s="196">
        <v>45258</v>
      </c>
      <c r="J1138" s="197"/>
      <c r="K1138" s="197"/>
      <c r="L1138" s="198" t="s">
        <v>462</v>
      </c>
      <c r="M1138" s="199" t="s">
        <v>486</v>
      </c>
      <c r="N1138" s="200">
        <v>2</v>
      </c>
      <c r="O1138" s="201">
        <v>0</v>
      </c>
      <c r="P1138" s="201">
        <v>0</v>
      </c>
      <c r="Q1138" s="202">
        <v>2</v>
      </c>
      <c r="R1138" s="974">
        <v>61730</v>
      </c>
      <c r="S1138" s="974">
        <v>1554</v>
      </c>
      <c r="T1138" s="974">
        <v>0</v>
      </c>
      <c r="U1138" s="975">
        <v>63284</v>
      </c>
      <c r="V1138" s="212"/>
    </row>
    <row r="1139" spans="1:22" ht="25.5" customHeight="1" x14ac:dyDescent="0.15">
      <c r="A1139" s="302" t="s">
        <v>5472</v>
      </c>
      <c r="B1139" s="208" t="s">
        <v>5749</v>
      </c>
      <c r="C1139" s="209" t="s">
        <v>670</v>
      </c>
      <c r="D1139" s="210" t="s">
        <v>14</v>
      </c>
      <c r="E1139" s="211" t="s">
        <v>5750</v>
      </c>
      <c r="F1139" s="230" t="s">
        <v>6317</v>
      </c>
      <c r="G1139" s="194" t="s">
        <v>6194</v>
      </c>
      <c r="H1139" s="195">
        <v>2</v>
      </c>
      <c r="I1139" s="196">
        <v>45264</v>
      </c>
      <c r="J1139" s="197">
        <v>45265</v>
      </c>
      <c r="K1139" s="197"/>
      <c r="L1139" s="198" t="s">
        <v>257</v>
      </c>
      <c r="M1139" s="199" t="s">
        <v>521</v>
      </c>
      <c r="N1139" s="200">
        <v>5</v>
      </c>
      <c r="O1139" s="201">
        <v>5</v>
      </c>
      <c r="P1139" s="201">
        <v>0</v>
      </c>
      <c r="Q1139" s="202">
        <v>10</v>
      </c>
      <c r="R1139" s="974">
        <v>284020</v>
      </c>
      <c r="S1139" s="974">
        <v>322660</v>
      </c>
      <c r="T1139" s="974">
        <v>50000</v>
      </c>
      <c r="U1139" s="975">
        <v>656680</v>
      </c>
      <c r="V1139" s="212"/>
    </row>
    <row r="1140" spans="1:22" ht="25.5" customHeight="1" x14ac:dyDescent="0.15">
      <c r="A1140" s="302" t="s">
        <v>5473</v>
      </c>
      <c r="B1140" s="208" t="s">
        <v>5751</v>
      </c>
      <c r="C1140" s="209" t="s">
        <v>670</v>
      </c>
      <c r="D1140" s="210" t="s">
        <v>14</v>
      </c>
      <c r="E1140" s="211" t="s">
        <v>5752</v>
      </c>
      <c r="F1140" s="230" t="s">
        <v>6318</v>
      </c>
      <c r="G1140" s="194" t="s">
        <v>6206</v>
      </c>
      <c r="H1140" s="195">
        <v>1</v>
      </c>
      <c r="I1140" s="196">
        <v>45161</v>
      </c>
      <c r="J1140" s="197"/>
      <c r="K1140" s="197"/>
      <c r="L1140" s="198" t="s">
        <v>257</v>
      </c>
      <c r="M1140" s="199" t="s">
        <v>437</v>
      </c>
      <c r="N1140" s="200">
        <v>4</v>
      </c>
      <c r="O1140" s="201">
        <v>0</v>
      </c>
      <c r="P1140" s="201">
        <v>0</v>
      </c>
      <c r="Q1140" s="202">
        <v>4</v>
      </c>
      <c r="R1140" s="974">
        <v>61730</v>
      </c>
      <c r="S1140" s="974">
        <v>210460</v>
      </c>
      <c r="T1140" s="974"/>
      <c r="U1140" s="975">
        <v>272190</v>
      </c>
      <c r="V1140" s="212"/>
    </row>
    <row r="1141" spans="1:22" ht="25.5" customHeight="1" x14ac:dyDescent="0.15">
      <c r="A1141" s="302" t="s">
        <v>5474</v>
      </c>
      <c r="B1141" s="208" t="s">
        <v>5753</v>
      </c>
      <c r="C1141" s="209" t="s">
        <v>670</v>
      </c>
      <c r="D1141" s="210" t="s">
        <v>14</v>
      </c>
      <c r="E1141" s="211" t="s">
        <v>5750</v>
      </c>
      <c r="F1141" s="230" t="s">
        <v>6319</v>
      </c>
      <c r="G1141" s="194" t="s">
        <v>706</v>
      </c>
      <c r="H1141" s="195">
        <v>1</v>
      </c>
      <c r="I1141" s="196">
        <v>45197</v>
      </c>
      <c r="J1141" s="197"/>
      <c r="K1141" s="197"/>
      <c r="L1141" s="198" t="s">
        <v>462</v>
      </c>
      <c r="M1141" s="199" t="s">
        <v>707</v>
      </c>
      <c r="N1141" s="200">
        <v>5</v>
      </c>
      <c r="O1141" s="201">
        <v>0</v>
      </c>
      <c r="P1141" s="201">
        <v>0</v>
      </c>
      <c r="Q1141" s="202">
        <v>5</v>
      </c>
      <c r="R1141" s="974">
        <v>113730</v>
      </c>
      <c r="S1141" s="974">
        <v>14566</v>
      </c>
      <c r="T1141" s="974">
        <v>0</v>
      </c>
      <c r="U1141" s="975">
        <v>128296</v>
      </c>
      <c r="V1141" s="212"/>
    </row>
    <row r="1142" spans="1:22" ht="25.5" customHeight="1" x14ac:dyDescent="0.15">
      <c r="A1142" s="302" t="s">
        <v>5475</v>
      </c>
      <c r="B1142" s="208" t="s">
        <v>5754</v>
      </c>
      <c r="C1142" s="209" t="s">
        <v>710</v>
      </c>
      <c r="D1142" s="210" t="s">
        <v>15</v>
      </c>
      <c r="E1142" s="211" t="s">
        <v>5755</v>
      </c>
      <c r="F1142" s="230" t="s">
        <v>6320</v>
      </c>
      <c r="G1142" s="194" t="s">
        <v>1066</v>
      </c>
      <c r="H1142" s="195">
        <v>1</v>
      </c>
      <c r="I1142" s="196">
        <v>45168</v>
      </c>
      <c r="J1142" s="197"/>
      <c r="K1142" s="197"/>
      <c r="L1142" s="198" t="s">
        <v>257</v>
      </c>
      <c r="M1142" s="199" t="s">
        <v>564</v>
      </c>
      <c r="N1142" s="200">
        <v>5</v>
      </c>
      <c r="O1142" s="201">
        <v>0</v>
      </c>
      <c r="P1142" s="201">
        <v>0</v>
      </c>
      <c r="Q1142" s="202">
        <v>5</v>
      </c>
      <c r="R1142" s="974">
        <v>119380</v>
      </c>
      <c r="S1142" s="974">
        <v>145050</v>
      </c>
      <c r="T1142" s="974">
        <v>2200</v>
      </c>
      <c r="U1142" s="975">
        <v>266630</v>
      </c>
      <c r="V1142" s="212"/>
    </row>
    <row r="1143" spans="1:22" ht="25.5" customHeight="1" x14ac:dyDescent="0.15">
      <c r="A1143" s="302" t="s">
        <v>5476</v>
      </c>
      <c r="B1143" s="208" t="s">
        <v>5756</v>
      </c>
      <c r="C1143" s="209" t="s">
        <v>710</v>
      </c>
      <c r="D1143" s="210" t="s">
        <v>15</v>
      </c>
      <c r="E1143" s="211" t="s">
        <v>5757</v>
      </c>
      <c r="F1143" s="230" t="s">
        <v>6321</v>
      </c>
      <c r="G1143" s="194" t="s">
        <v>6207</v>
      </c>
      <c r="H1143" s="195">
        <v>3</v>
      </c>
      <c r="I1143" s="196">
        <v>45205</v>
      </c>
      <c r="J1143" s="197">
        <v>45206</v>
      </c>
      <c r="K1143" s="197">
        <v>45207</v>
      </c>
      <c r="L1143" s="198" t="s">
        <v>257</v>
      </c>
      <c r="M1143" s="199" t="s">
        <v>521</v>
      </c>
      <c r="N1143" s="200">
        <v>5</v>
      </c>
      <c r="O1143" s="201">
        <v>5</v>
      </c>
      <c r="P1143" s="201">
        <v>5</v>
      </c>
      <c r="Q1143" s="202">
        <v>15</v>
      </c>
      <c r="R1143" s="974">
        <v>400350</v>
      </c>
      <c r="S1143" s="974">
        <v>501640</v>
      </c>
      <c r="T1143" s="974">
        <v>0</v>
      </c>
      <c r="U1143" s="975">
        <v>901990</v>
      </c>
      <c r="V1143" s="212"/>
    </row>
    <row r="1144" spans="1:22" ht="25.5" customHeight="1" x14ac:dyDescent="0.15">
      <c r="A1144" s="302" t="s">
        <v>5477</v>
      </c>
      <c r="B1144" s="208" t="s">
        <v>5758</v>
      </c>
      <c r="C1144" s="209" t="s">
        <v>710</v>
      </c>
      <c r="D1144" s="210" t="s">
        <v>15</v>
      </c>
      <c r="E1144" s="211" t="s">
        <v>741</v>
      </c>
      <c r="F1144" s="230" t="s">
        <v>6322</v>
      </c>
      <c r="G1144" s="194" t="s">
        <v>6208</v>
      </c>
      <c r="H1144" s="195">
        <v>1</v>
      </c>
      <c r="I1144" s="196">
        <v>45204</v>
      </c>
      <c r="J1144" s="197"/>
      <c r="K1144" s="197"/>
      <c r="L1144" s="198" t="s">
        <v>257</v>
      </c>
      <c r="M1144" s="199" t="s">
        <v>564</v>
      </c>
      <c r="N1144" s="200">
        <v>3</v>
      </c>
      <c r="O1144" s="201">
        <v>0</v>
      </c>
      <c r="P1144" s="201">
        <v>0</v>
      </c>
      <c r="Q1144" s="202">
        <v>3</v>
      </c>
      <c r="R1144" s="974">
        <v>74770</v>
      </c>
      <c r="S1144" s="974">
        <v>43647</v>
      </c>
      <c r="T1144" s="974">
        <v>50000</v>
      </c>
      <c r="U1144" s="975">
        <v>168417</v>
      </c>
      <c r="V1144" s="212"/>
    </row>
    <row r="1145" spans="1:22" ht="25.5" customHeight="1" x14ac:dyDescent="0.15">
      <c r="A1145" s="302" t="s">
        <v>5478</v>
      </c>
      <c r="B1145" s="208" t="s">
        <v>5759</v>
      </c>
      <c r="C1145" s="209" t="s">
        <v>853</v>
      </c>
      <c r="D1145" s="210" t="s">
        <v>18</v>
      </c>
      <c r="E1145" s="211" t="s">
        <v>5760</v>
      </c>
      <c r="F1145" s="230" t="s">
        <v>6323</v>
      </c>
      <c r="G1145" s="194" t="s">
        <v>6209</v>
      </c>
      <c r="H1145" s="195">
        <v>2</v>
      </c>
      <c r="I1145" s="196">
        <v>45308</v>
      </c>
      <c r="J1145" s="197">
        <v>45309</v>
      </c>
      <c r="K1145" s="197"/>
      <c r="L1145" s="198" t="s">
        <v>257</v>
      </c>
      <c r="M1145" s="199" t="s">
        <v>521</v>
      </c>
      <c r="N1145" s="200">
        <v>4</v>
      </c>
      <c r="O1145" s="201">
        <v>4</v>
      </c>
      <c r="P1145" s="201">
        <v>0</v>
      </c>
      <c r="Q1145" s="202">
        <v>8</v>
      </c>
      <c r="R1145" s="974">
        <v>234200</v>
      </c>
      <c r="S1145" s="974">
        <v>256953</v>
      </c>
      <c r="T1145" s="974">
        <v>47525</v>
      </c>
      <c r="U1145" s="975">
        <v>538678</v>
      </c>
      <c r="V1145" s="212"/>
    </row>
    <row r="1146" spans="1:22" ht="25.5" customHeight="1" x14ac:dyDescent="0.15">
      <c r="A1146" s="302" t="s">
        <v>5479</v>
      </c>
      <c r="B1146" s="208" t="s">
        <v>5761</v>
      </c>
      <c r="C1146" s="209" t="s">
        <v>853</v>
      </c>
      <c r="D1146" s="210" t="s">
        <v>18</v>
      </c>
      <c r="E1146" s="211" t="s">
        <v>5762</v>
      </c>
      <c r="F1146" s="230" t="s">
        <v>6324</v>
      </c>
      <c r="G1146" s="194" t="s">
        <v>6210</v>
      </c>
      <c r="H1146" s="195">
        <v>1</v>
      </c>
      <c r="I1146" s="196">
        <v>45222</v>
      </c>
      <c r="J1146" s="197"/>
      <c r="K1146" s="197"/>
      <c r="L1146" s="198" t="s">
        <v>257</v>
      </c>
      <c r="M1146" s="199" t="s">
        <v>431</v>
      </c>
      <c r="N1146" s="200">
        <v>4</v>
      </c>
      <c r="O1146" s="201">
        <v>0</v>
      </c>
      <c r="P1146" s="201">
        <v>0</v>
      </c>
      <c r="Q1146" s="202">
        <v>4</v>
      </c>
      <c r="R1146" s="974">
        <v>113890</v>
      </c>
      <c r="S1146" s="974">
        <v>148280</v>
      </c>
      <c r="T1146" s="974">
        <v>50000</v>
      </c>
      <c r="U1146" s="975">
        <v>312170</v>
      </c>
      <c r="V1146" s="212"/>
    </row>
    <row r="1147" spans="1:22" ht="25.5" customHeight="1" x14ac:dyDescent="0.15">
      <c r="A1147" s="302" t="s">
        <v>5480</v>
      </c>
      <c r="B1147" s="208" t="s">
        <v>5763</v>
      </c>
      <c r="C1147" s="209" t="s">
        <v>853</v>
      </c>
      <c r="D1147" s="210" t="s">
        <v>18</v>
      </c>
      <c r="E1147" s="211" t="s">
        <v>5764</v>
      </c>
      <c r="F1147" s="230" t="s">
        <v>6325</v>
      </c>
      <c r="G1147" s="194" t="s">
        <v>6211</v>
      </c>
      <c r="H1147" s="195">
        <v>3</v>
      </c>
      <c r="I1147" s="196">
        <v>45194</v>
      </c>
      <c r="J1147" s="197">
        <v>45215</v>
      </c>
      <c r="K1147" s="197">
        <v>45220</v>
      </c>
      <c r="L1147" s="198" t="s">
        <v>257</v>
      </c>
      <c r="M1147" s="199" t="s">
        <v>486</v>
      </c>
      <c r="N1147" s="200">
        <v>5</v>
      </c>
      <c r="O1147" s="201">
        <v>5</v>
      </c>
      <c r="P1147" s="201">
        <v>5</v>
      </c>
      <c r="Q1147" s="202">
        <v>15</v>
      </c>
      <c r="R1147" s="974">
        <v>400350</v>
      </c>
      <c r="S1147" s="974">
        <v>489808</v>
      </c>
      <c r="T1147" s="974">
        <v>50000</v>
      </c>
      <c r="U1147" s="975">
        <v>940158</v>
      </c>
      <c r="V1147" s="212"/>
    </row>
    <row r="1148" spans="1:22" ht="25.5" customHeight="1" x14ac:dyDescent="0.15">
      <c r="A1148" s="302" t="s">
        <v>5481</v>
      </c>
      <c r="B1148" s="208" t="s">
        <v>5765</v>
      </c>
      <c r="C1148" s="209" t="s">
        <v>853</v>
      </c>
      <c r="D1148" s="210" t="s">
        <v>18</v>
      </c>
      <c r="E1148" s="211" t="s">
        <v>5766</v>
      </c>
      <c r="F1148" s="230" t="s">
        <v>6326</v>
      </c>
      <c r="G1148" s="194" t="s">
        <v>6211</v>
      </c>
      <c r="H1148" s="195">
        <v>1</v>
      </c>
      <c r="I1148" s="196">
        <v>45238</v>
      </c>
      <c r="J1148" s="197"/>
      <c r="K1148" s="197"/>
      <c r="L1148" s="198" t="s">
        <v>257</v>
      </c>
      <c r="M1148" s="199" t="s">
        <v>486</v>
      </c>
      <c r="N1148" s="200">
        <v>4</v>
      </c>
      <c r="O1148" s="201">
        <v>0</v>
      </c>
      <c r="P1148" s="201">
        <v>0</v>
      </c>
      <c r="Q1148" s="202">
        <v>4</v>
      </c>
      <c r="R1148" s="974">
        <v>113890</v>
      </c>
      <c r="S1148" s="974">
        <v>125022</v>
      </c>
      <c r="T1148" s="974">
        <v>50000</v>
      </c>
      <c r="U1148" s="975">
        <v>288912</v>
      </c>
      <c r="V1148" s="212"/>
    </row>
    <row r="1149" spans="1:22" ht="25.5" customHeight="1" x14ac:dyDescent="0.15">
      <c r="A1149" s="302" t="s">
        <v>5482</v>
      </c>
      <c r="B1149" s="208" t="s">
        <v>5767</v>
      </c>
      <c r="C1149" s="209" t="s">
        <v>853</v>
      </c>
      <c r="D1149" s="210" t="s">
        <v>18</v>
      </c>
      <c r="E1149" s="211" t="s">
        <v>5768</v>
      </c>
      <c r="F1149" s="230" t="s">
        <v>6327</v>
      </c>
      <c r="G1149" s="194" t="s">
        <v>6211</v>
      </c>
      <c r="H1149" s="195">
        <v>1</v>
      </c>
      <c r="I1149" s="196">
        <v>45273</v>
      </c>
      <c r="J1149" s="197"/>
      <c r="K1149" s="197"/>
      <c r="L1149" s="198" t="s">
        <v>257</v>
      </c>
      <c r="M1149" s="199" t="s">
        <v>486</v>
      </c>
      <c r="N1149" s="200">
        <v>5</v>
      </c>
      <c r="O1149" s="201">
        <v>0</v>
      </c>
      <c r="P1149" s="201">
        <v>0</v>
      </c>
      <c r="Q1149" s="202">
        <v>5</v>
      </c>
      <c r="R1149" s="974">
        <v>133450</v>
      </c>
      <c r="S1149" s="974">
        <v>150892</v>
      </c>
      <c r="T1149" s="974">
        <v>50000</v>
      </c>
      <c r="U1149" s="975">
        <v>334342</v>
      </c>
      <c r="V1149" s="212"/>
    </row>
    <row r="1150" spans="1:22" ht="25.5" customHeight="1" x14ac:dyDescent="0.15">
      <c r="A1150" s="302" t="s">
        <v>5483</v>
      </c>
      <c r="B1150" s="208" t="s">
        <v>5769</v>
      </c>
      <c r="C1150" s="209" t="s">
        <v>853</v>
      </c>
      <c r="D1150" s="210" t="s">
        <v>18</v>
      </c>
      <c r="E1150" s="211" t="s">
        <v>5770</v>
      </c>
      <c r="F1150" s="230" t="s">
        <v>6328</v>
      </c>
      <c r="G1150" s="194" t="s">
        <v>6212</v>
      </c>
      <c r="H1150" s="195">
        <v>3</v>
      </c>
      <c r="I1150" s="196">
        <v>45196</v>
      </c>
      <c r="J1150" s="197">
        <v>45244</v>
      </c>
      <c r="K1150" s="197">
        <v>45245</v>
      </c>
      <c r="L1150" s="198" t="s">
        <v>610</v>
      </c>
      <c r="M1150" s="199" t="s">
        <v>611</v>
      </c>
      <c r="N1150" s="200">
        <v>2</v>
      </c>
      <c r="O1150" s="201">
        <v>2</v>
      </c>
      <c r="P1150" s="201">
        <v>2</v>
      </c>
      <c r="Q1150" s="202">
        <v>6</v>
      </c>
      <c r="R1150" s="974">
        <v>169350</v>
      </c>
      <c r="S1150" s="974">
        <v>390276</v>
      </c>
      <c r="T1150" s="974">
        <v>3300</v>
      </c>
      <c r="U1150" s="975">
        <v>562926</v>
      </c>
      <c r="V1150" s="212"/>
    </row>
    <row r="1151" spans="1:22" ht="25.5" customHeight="1" x14ac:dyDescent="0.15">
      <c r="A1151" s="302" t="s">
        <v>5484</v>
      </c>
      <c r="B1151" s="208" t="s">
        <v>5771</v>
      </c>
      <c r="C1151" s="209" t="s">
        <v>929</v>
      </c>
      <c r="D1151" s="210" t="s">
        <v>19</v>
      </c>
      <c r="E1151" s="211" t="s">
        <v>5772</v>
      </c>
      <c r="F1151" s="230" t="s">
        <v>6329</v>
      </c>
      <c r="G1151" s="194" t="s">
        <v>940</v>
      </c>
      <c r="H1151" s="195">
        <v>3</v>
      </c>
      <c r="I1151" s="196">
        <v>45250</v>
      </c>
      <c r="J1151" s="197">
        <v>45251</v>
      </c>
      <c r="K1151" s="197">
        <v>45257</v>
      </c>
      <c r="L1151" s="198" t="s">
        <v>462</v>
      </c>
      <c r="M1151" s="199" t="s">
        <v>941</v>
      </c>
      <c r="N1151" s="200">
        <v>1</v>
      </c>
      <c r="O1151" s="201">
        <v>1</v>
      </c>
      <c r="P1151" s="201">
        <v>1</v>
      </c>
      <c r="Q1151" s="202">
        <v>3</v>
      </c>
      <c r="R1151" s="974">
        <v>146070</v>
      </c>
      <c r="S1151" s="974">
        <v>24105</v>
      </c>
      <c r="T1151" s="974">
        <v>0</v>
      </c>
      <c r="U1151" s="975">
        <v>170175</v>
      </c>
      <c r="V1151" s="212"/>
    </row>
    <row r="1152" spans="1:22" ht="25.5" customHeight="1" x14ac:dyDescent="0.15">
      <c r="A1152" s="302" t="s">
        <v>5485</v>
      </c>
      <c r="B1152" s="208" t="s">
        <v>5773</v>
      </c>
      <c r="C1152" s="209" t="s">
        <v>929</v>
      </c>
      <c r="D1152" s="210" t="s">
        <v>19</v>
      </c>
      <c r="E1152" s="211" t="s">
        <v>5774</v>
      </c>
      <c r="F1152" s="230" t="s">
        <v>6330</v>
      </c>
      <c r="G1152" s="194" t="s">
        <v>940</v>
      </c>
      <c r="H1152" s="195">
        <v>1</v>
      </c>
      <c r="I1152" s="196">
        <v>45225</v>
      </c>
      <c r="J1152" s="197"/>
      <c r="K1152" s="197"/>
      <c r="L1152" s="198" t="s">
        <v>462</v>
      </c>
      <c r="M1152" s="199" t="s">
        <v>941</v>
      </c>
      <c r="N1152" s="200">
        <v>1</v>
      </c>
      <c r="O1152" s="201">
        <v>0</v>
      </c>
      <c r="P1152" s="201">
        <v>0</v>
      </c>
      <c r="Q1152" s="202">
        <v>1</v>
      </c>
      <c r="R1152" s="974">
        <v>55210</v>
      </c>
      <c r="S1152" s="974">
        <v>8896</v>
      </c>
      <c r="T1152" s="974">
        <v>0</v>
      </c>
      <c r="U1152" s="975">
        <v>64106</v>
      </c>
      <c r="V1152" s="212"/>
    </row>
    <row r="1153" spans="1:22" ht="25.5" customHeight="1" x14ac:dyDescent="0.15">
      <c r="A1153" s="302" t="s">
        <v>5486</v>
      </c>
      <c r="B1153" s="208" t="s">
        <v>5775</v>
      </c>
      <c r="C1153" s="209" t="s">
        <v>929</v>
      </c>
      <c r="D1153" s="210" t="s">
        <v>19</v>
      </c>
      <c r="E1153" s="211" t="s">
        <v>5776</v>
      </c>
      <c r="F1153" s="230" t="s">
        <v>6331</v>
      </c>
      <c r="G1153" s="194" t="s">
        <v>940</v>
      </c>
      <c r="H1153" s="195">
        <v>1</v>
      </c>
      <c r="I1153" s="196">
        <v>45236</v>
      </c>
      <c r="J1153" s="197"/>
      <c r="K1153" s="197"/>
      <c r="L1153" s="198" t="s">
        <v>462</v>
      </c>
      <c r="M1153" s="199" t="s">
        <v>941</v>
      </c>
      <c r="N1153" s="200">
        <v>1</v>
      </c>
      <c r="O1153" s="201">
        <v>0</v>
      </c>
      <c r="P1153" s="201">
        <v>0</v>
      </c>
      <c r="Q1153" s="202">
        <v>1</v>
      </c>
      <c r="R1153" s="974">
        <v>55210</v>
      </c>
      <c r="S1153" s="974">
        <v>6638</v>
      </c>
      <c r="T1153" s="974">
        <v>0</v>
      </c>
      <c r="U1153" s="975">
        <v>61848</v>
      </c>
      <c r="V1153" s="212"/>
    </row>
    <row r="1154" spans="1:22" ht="25.5" customHeight="1" x14ac:dyDescent="0.15">
      <c r="A1154" s="302" t="s">
        <v>5487</v>
      </c>
      <c r="B1154" s="208" t="s">
        <v>5777</v>
      </c>
      <c r="C1154" s="209" t="s">
        <v>929</v>
      </c>
      <c r="D1154" s="210" t="s">
        <v>19</v>
      </c>
      <c r="E1154" s="211" t="s">
        <v>5778</v>
      </c>
      <c r="F1154" s="230" t="s">
        <v>6332</v>
      </c>
      <c r="G1154" s="194" t="s">
        <v>940</v>
      </c>
      <c r="H1154" s="195">
        <v>1</v>
      </c>
      <c r="I1154" s="196">
        <v>45239</v>
      </c>
      <c r="J1154" s="197"/>
      <c r="K1154" s="197"/>
      <c r="L1154" s="198" t="s">
        <v>462</v>
      </c>
      <c r="M1154" s="199" t="s">
        <v>941</v>
      </c>
      <c r="N1154" s="200">
        <v>1</v>
      </c>
      <c r="O1154" s="201">
        <v>0</v>
      </c>
      <c r="P1154" s="201">
        <v>0</v>
      </c>
      <c r="Q1154" s="202">
        <v>1</v>
      </c>
      <c r="R1154" s="974">
        <v>48690</v>
      </c>
      <c r="S1154" s="974">
        <v>4494</v>
      </c>
      <c r="T1154" s="974">
        <v>0</v>
      </c>
      <c r="U1154" s="975">
        <v>53184</v>
      </c>
      <c r="V1154" s="212"/>
    </row>
    <row r="1155" spans="1:22" ht="25.5" customHeight="1" x14ac:dyDescent="0.15">
      <c r="A1155" s="302" t="s">
        <v>5488</v>
      </c>
      <c r="B1155" s="208" t="s">
        <v>5779</v>
      </c>
      <c r="C1155" s="209" t="s">
        <v>929</v>
      </c>
      <c r="D1155" s="210" t="s">
        <v>19</v>
      </c>
      <c r="E1155" s="211" t="s">
        <v>5780</v>
      </c>
      <c r="F1155" s="230" t="s">
        <v>6333</v>
      </c>
      <c r="G1155" s="194" t="s">
        <v>940</v>
      </c>
      <c r="H1155" s="195">
        <v>1</v>
      </c>
      <c r="I1155" s="196">
        <v>45246</v>
      </c>
      <c r="J1155" s="197"/>
      <c r="K1155" s="197"/>
      <c r="L1155" s="198" t="s">
        <v>462</v>
      </c>
      <c r="M1155" s="199" t="s">
        <v>941</v>
      </c>
      <c r="N1155" s="200">
        <v>1</v>
      </c>
      <c r="O1155" s="201">
        <v>0</v>
      </c>
      <c r="P1155" s="201">
        <v>0</v>
      </c>
      <c r="Q1155" s="202">
        <v>1</v>
      </c>
      <c r="R1155" s="974">
        <v>55210</v>
      </c>
      <c r="S1155" s="974">
        <v>6085</v>
      </c>
      <c r="T1155" s="974">
        <v>0</v>
      </c>
      <c r="U1155" s="975">
        <v>61295</v>
      </c>
      <c r="V1155" s="212"/>
    </row>
    <row r="1156" spans="1:22" ht="25.5" customHeight="1" x14ac:dyDescent="0.15">
      <c r="A1156" s="302" t="s">
        <v>5489</v>
      </c>
      <c r="B1156" s="208" t="s">
        <v>5781</v>
      </c>
      <c r="C1156" s="209" t="s">
        <v>929</v>
      </c>
      <c r="D1156" s="210" t="s">
        <v>19</v>
      </c>
      <c r="E1156" s="211" t="s">
        <v>5782</v>
      </c>
      <c r="F1156" s="230" t="s">
        <v>6334</v>
      </c>
      <c r="G1156" s="194" t="s">
        <v>6213</v>
      </c>
      <c r="H1156" s="195">
        <v>1</v>
      </c>
      <c r="I1156" s="196">
        <v>45230</v>
      </c>
      <c r="J1156" s="197"/>
      <c r="K1156" s="197"/>
      <c r="L1156" s="198" t="s">
        <v>257</v>
      </c>
      <c r="M1156" s="199" t="s">
        <v>922</v>
      </c>
      <c r="N1156" s="200">
        <v>5</v>
      </c>
      <c r="O1156" s="201">
        <v>0</v>
      </c>
      <c r="P1156" s="201">
        <v>0</v>
      </c>
      <c r="Q1156" s="202">
        <v>5</v>
      </c>
      <c r="R1156" s="974">
        <v>100850</v>
      </c>
      <c r="S1156" s="974">
        <v>14941</v>
      </c>
      <c r="T1156" s="974">
        <v>0</v>
      </c>
      <c r="U1156" s="975">
        <v>115791</v>
      </c>
      <c r="V1156" s="212"/>
    </row>
    <row r="1157" spans="1:22" ht="25.5" customHeight="1" x14ac:dyDescent="0.15">
      <c r="A1157" s="302" t="s">
        <v>5490</v>
      </c>
      <c r="B1157" s="208" t="s">
        <v>5783</v>
      </c>
      <c r="C1157" s="209" t="s">
        <v>929</v>
      </c>
      <c r="D1157" s="210" t="s">
        <v>19</v>
      </c>
      <c r="E1157" s="211" t="s">
        <v>5784</v>
      </c>
      <c r="F1157" s="230" t="s">
        <v>6335</v>
      </c>
      <c r="G1157" s="194" t="s">
        <v>1527</v>
      </c>
      <c r="H1157" s="195">
        <v>1</v>
      </c>
      <c r="I1157" s="196">
        <v>45309</v>
      </c>
      <c r="J1157" s="197"/>
      <c r="K1157" s="197"/>
      <c r="L1157" s="198" t="s">
        <v>1528</v>
      </c>
      <c r="M1157" s="199" t="s">
        <v>486</v>
      </c>
      <c r="N1157" s="200">
        <v>5</v>
      </c>
      <c r="O1157" s="201">
        <v>0</v>
      </c>
      <c r="P1157" s="201">
        <v>0</v>
      </c>
      <c r="Q1157" s="202">
        <v>5</v>
      </c>
      <c r="R1157" s="974">
        <v>137730</v>
      </c>
      <c r="S1157" s="974">
        <v>124489</v>
      </c>
      <c r="T1157" s="974">
        <v>50000</v>
      </c>
      <c r="U1157" s="975">
        <v>312219</v>
      </c>
      <c r="V1157" s="212"/>
    </row>
    <row r="1158" spans="1:22" ht="25.5" customHeight="1" x14ac:dyDescent="0.15">
      <c r="A1158" s="302" t="s">
        <v>5491</v>
      </c>
      <c r="B1158" s="208" t="s">
        <v>5785</v>
      </c>
      <c r="C1158" s="209" t="s">
        <v>929</v>
      </c>
      <c r="D1158" s="210" t="s">
        <v>19</v>
      </c>
      <c r="E1158" s="211" t="s">
        <v>5786</v>
      </c>
      <c r="F1158" s="230" t="s">
        <v>6336</v>
      </c>
      <c r="G1158" s="194" t="s">
        <v>6214</v>
      </c>
      <c r="H1158" s="195">
        <v>1</v>
      </c>
      <c r="I1158" s="196">
        <v>45267</v>
      </c>
      <c r="J1158" s="197"/>
      <c r="K1158" s="197"/>
      <c r="L1158" s="198" t="s">
        <v>462</v>
      </c>
      <c r="M1158" s="199" t="s">
        <v>486</v>
      </c>
      <c r="N1158" s="200">
        <v>4</v>
      </c>
      <c r="O1158" s="201">
        <v>0</v>
      </c>
      <c r="P1158" s="201">
        <v>0</v>
      </c>
      <c r="Q1158" s="202">
        <v>4</v>
      </c>
      <c r="R1158" s="974">
        <v>61730</v>
      </c>
      <c r="S1158" s="974">
        <v>240346</v>
      </c>
      <c r="T1158" s="974">
        <v>0</v>
      </c>
      <c r="U1158" s="975">
        <v>302076</v>
      </c>
      <c r="V1158" s="212"/>
    </row>
    <row r="1159" spans="1:22" ht="25.5" customHeight="1" x14ac:dyDescent="0.15">
      <c r="A1159" s="302" t="s">
        <v>5492</v>
      </c>
      <c r="B1159" s="208" t="s">
        <v>5787</v>
      </c>
      <c r="C1159" s="209" t="s">
        <v>1219</v>
      </c>
      <c r="D1159" s="210" t="s">
        <v>20</v>
      </c>
      <c r="E1159" s="211" t="s">
        <v>5788</v>
      </c>
      <c r="F1159" s="230" t="s">
        <v>6337</v>
      </c>
      <c r="G1159" s="194" t="s">
        <v>6215</v>
      </c>
      <c r="H1159" s="195">
        <v>3</v>
      </c>
      <c r="I1159" s="196">
        <v>45173</v>
      </c>
      <c r="J1159" s="197">
        <v>45202</v>
      </c>
      <c r="K1159" s="197">
        <v>45238</v>
      </c>
      <c r="L1159" s="198" t="s">
        <v>610</v>
      </c>
      <c r="M1159" s="199" t="s">
        <v>611</v>
      </c>
      <c r="N1159" s="200">
        <v>3</v>
      </c>
      <c r="O1159" s="201">
        <v>3</v>
      </c>
      <c r="P1159" s="201">
        <v>3</v>
      </c>
      <c r="Q1159" s="202">
        <v>9</v>
      </c>
      <c r="R1159" s="974">
        <v>200550</v>
      </c>
      <c r="S1159" s="974">
        <v>134220</v>
      </c>
      <c r="T1159" s="974">
        <v>5280</v>
      </c>
      <c r="U1159" s="975">
        <v>340050</v>
      </c>
      <c r="V1159" s="212"/>
    </row>
    <row r="1160" spans="1:22" ht="25.5" customHeight="1" x14ac:dyDescent="0.15">
      <c r="A1160" s="302" t="s">
        <v>5493</v>
      </c>
      <c r="B1160" s="208" t="s">
        <v>5789</v>
      </c>
      <c r="C1160" s="209" t="s">
        <v>1219</v>
      </c>
      <c r="D1160" s="210" t="s">
        <v>20</v>
      </c>
      <c r="E1160" s="211" t="s">
        <v>1223</v>
      </c>
      <c r="F1160" s="230" t="s">
        <v>6338</v>
      </c>
      <c r="G1160" s="194" t="s">
        <v>1235</v>
      </c>
      <c r="H1160" s="195">
        <v>1</v>
      </c>
      <c r="I1160" s="196">
        <v>45279</v>
      </c>
      <c r="J1160" s="197"/>
      <c r="K1160" s="197"/>
      <c r="L1160" s="198" t="s">
        <v>462</v>
      </c>
      <c r="M1160" s="199" t="s">
        <v>463</v>
      </c>
      <c r="N1160" s="200">
        <v>1</v>
      </c>
      <c r="O1160" s="201">
        <v>0</v>
      </c>
      <c r="P1160" s="201">
        <v>0</v>
      </c>
      <c r="Q1160" s="202">
        <v>1</v>
      </c>
      <c r="R1160" s="974">
        <v>47370</v>
      </c>
      <c r="S1160" s="974">
        <v>14528</v>
      </c>
      <c r="T1160" s="974">
        <v>49500</v>
      </c>
      <c r="U1160" s="975">
        <v>111398</v>
      </c>
      <c r="V1160" s="212"/>
    </row>
    <row r="1161" spans="1:22" ht="25.5" customHeight="1" x14ac:dyDescent="0.15">
      <c r="A1161" s="302" t="s">
        <v>5494</v>
      </c>
      <c r="B1161" s="208" t="s">
        <v>5790</v>
      </c>
      <c r="C1161" s="209" t="s">
        <v>1219</v>
      </c>
      <c r="D1161" s="210" t="s">
        <v>20</v>
      </c>
      <c r="E1161" s="211" t="s">
        <v>5791</v>
      </c>
      <c r="F1161" s="230" t="s">
        <v>6339</v>
      </c>
      <c r="G1161" s="194" t="s">
        <v>6216</v>
      </c>
      <c r="H1161" s="195">
        <v>1</v>
      </c>
      <c r="I1161" s="196">
        <v>45232</v>
      </c>
      <c r="J1161" s="197"/>
      <c r="K1161" s="197"/>
      <c r="L1161" s="198" t="s">
        <v>257</v>
      </c>
      <c r="M1161" s="199" t="s">
        <v>437</v>
      </c>
      <c r="N1161" s="200">
        <v>5</v>
      </c>
      <c r="O1161" s="201">
        <v>0</v>
      </c>
      <c r="P1161" s="201">
        <v>0</v>
      </c>
      <c r="Q1161" s="202">
        <v>5</v>
      </c>
      <c r="R1161" s="974">
        <v>100850</v>
      </c>
      <c r="S1161" s="974">
        <v>138520</v>
      </c>
      <c r="T1161" s="974">
        <v>34960</v>
      </c>
      <c r="U1161" s="975">
        <v>274330</v>
      </c>
      <c r="V1161" s="212"/>
    </row>
    <row r="1162" spans="1:22" ht="25.5" customHeight="1" x14ac:dyDescent="0.15">
      <c r="A1162" s="302" t="s">
        <v>5495</v>
      </c>
      <c r="B1162" s="208" t="s">
        <v>5792</v>
      </c>
      <c r="C1162" s="209" t="s">
        <v>1219</v>
      </c>
      <c r="D1162" s="210" t="s">
        <v>20</v>
      </c>
      <c r="E1162" s="211" t="s">
        <v>5793</v>
      </c>
      <c r="F1162" s="230" t="s">
        <v>6340</v>
      </c>
      <c r="G1162" s="194" t="s">
        <v>6217</v>
      </c>
      <c r="H1162" s="195">
        <v>1</v>
      </c>
      <c r="I1162" s="196">
        <v>45219</v>
      </c>
      <c r="J1162" s="197"/>
      <c r="K1162" s="197"/>
      <c r="L1162" s="198" t="s">
        <v>257</v>
      </c>
      <c r="M1162" s="199" t="s">
        <v>922</v>
      </c>
      <c r="N1162" s="200">
        <v>5</v>
      </c>
      <c r="O1162" s="201">
        <v>0</v>
      </c>
      <c r="P1162" s="201">
        <v>0</v>
      </c>
      <c r="Q1162" s="202">
        <v>5</v>
      </c>
      <c r="R1162" s="974">
        <v>100850</v>
      </c>
      <c r="S1162" s="974">
        <v>12304</v>
      </c>
      <c r="T1162" s="974">
        <v>2200</v>
      </c>
      <c r="U1162" s="975">
        <v>115354</v>
      </c>
      <c r="V1162" s="212"/>
    </row>
    <row r="1163" spans="1:22" ht="25.5" customHeight="1" x14ac:dyDescent="0.15">
      <c r="A1163" s="302" t="s">
        <v>5496</v>
      </c>
      <c r="B1163" s="208" t="s">
        <v>5794</v>
      </c>
      <c r="C1163" s="209" t="s">
        <v>1219</v>
      </c>
      <c r="D1163" s="210" t="s">
        <v>20</v>
      </c>
      <c r="E1163" s="211" t="s">
        <v>5795</v>
      </c>
      <c r="F1163" s="230" t="s">
        <v>6341</v>
      </c>
      <c r="G1163" s="194" t="s">
        <v>6194</v>
      </c>
      <c r="H1163" s="195">
        <v>3</v>
      </c>
      <c r="I1163" s="196">
        <v>45195</v>
      </c>
      <c r="J1163" s="197">
        <v>45196</v>
      </c>
      <c r="K1163" s="197">
        <v>45197</v>
      </c>
      <c r="L1163" s="198" t="s">
        <v>257</v>
      </c>
      <c r="M1163" s="199" t="s">
        <v>521</v>
      </c>
      <c r="N1163" s="200">
        <v>5</v>
      </c>
      <c r="O1163" s="201">
        <v>5</v>
      </c>
      <c r="P1163" s="201">
        <v>5</v>
      </c>
      <c r="Q1163" s="202">
        <v>15</v>
      </c>
      <c r="R1163" s="974">
        <v>426030</v>
      </c>
      <c r="S1163" s="974">
        <v>273323</v>
      </c>
      <c r="T1163" s="974">
        <v>50000</v>
      </c>
      <c r="U1163" s="975">
        <v>749353</v>
      </c>
      <c r="V1163" s="212"/>
    </row>
    <row r="1164" spans="1:22" ht="25.5" customHeight="1" x14ac:dyDescent="0.15">
      <c r="A1164" s="302" t="s">
        <v>5497</v>
      </c>
      <c r="B1164" s="208" t="s">
        <v>5796</v>
      </c>
      <c r="C1164" s="209" t="s">
        <v>1219</v>
      </c>
      <c r="D1164" s="210" t="s">
        <v>20</v>
      </c>
      <c r="E1164" s="211" t="s">
        <v>5797</v>
      </c>
      <c r="F1164" s="230" t="s">
        <v>6342</v>
      </c>
      <c r="G1164" s="194" t="s">
        <v>6198</v>
      </c>
      <c r="H1164" s="195">
        <v>1</v>
      </c>
      <c r="I1164" s="196">
        <v>45279</v>
      </c>
      <c r="J1164" s="197"/>
      <c r="K1164" s="197"/>
      <c r="L1164" s="198" t="s">
        <v>257</v>
      </c>
      <c r="M1164" s="199" t="s">
        <v>521</v>
      </c>
      <c r="N1164" s="200">
        <v>5</v>
      </c>
      <c r="O1164" s="201">
        <v>0</v>
      </c>
      <c r="P1164" s="201">
        <v>0</v>
      </c>
      <c r="Q1164" s="202">
        <v>5</v>
      </c>
      <c r="R1164" s="974">
        <v>100850</v>
      </c>
      <c r="S1164" s="974">
        <v>250000</v>
      </c>
      <c r="T1164" s="974">
        <v>2200</v>
      </c>
      <c r="U1164" s="975">
        <v>353050</v>
      </c>
      <c r="V1164" s="212"/>
    </row>
    <row r="1165" spans="1:22" ht="25.5" customHeight="1" x14ac:dyDescent="0.15">
      <c r="A1165" s="302" t="s">
        <v>5498</v>
      </c>
      <c r="B1165" s="208" t="s">
        <v>5798</v>
      </c>
      <c r="C1165" s="209" t="s">
        <v>1219</v>
      </c>
      <c r="D1165" s="210" t="s">
        <v>20</v>
      </c>
      <c r="E1165" s="211" t="s">
        <v>5799</v>
      </c>
      <c r="F1165" s="230" t="s">
        <v>6343</v>
      </c>
      <c r="G1165" s="194" t="s">
        <v>830</v>
      </c>
      <c r="H1165" s="195">
        <v>3</v>
      </c>
      <c r="I1165" s="196">
        <v>45175</v>
      </c>
      <c r="J1165" s="197">
        <v>45182</v>
      </c>
      <c r="K1165" s="197">
        <v>45189</v>
      </c>
      <c r="L1165" s="198" t="s">
        <v>257</v>
      </c>
      <c r="M1165" s="199" t="s">
        <v>521</v>
      </c>
      <c r="N1165" s="200">
        <v>0</v>
      </c>
      <c r="O1165" s="201">
        <v>0</v>
      </c>
      <c r="P1165" s="201">
        <v>0</v>
      </c>
      <c r="Q1165" s="202">
        <v>0</v>
      </c>
      <c r="R1165" s="974">
        <v>106950</v>
      </c>
      <c r="S1165" s="974">
        <v>1924</v>
      </c>
      <c r="T1165" s="974">
        <v>0</v>
      </c>
      <c r="U1165" s="975">
        <v>108874</v>
      </c>
      <c r="V1165" s="212"/>
    </row>
    <row r="1166" spans="1:22" ht="25.5" customHeight="1" x14ac:dyDescent="0.15">
      <c r="A1166" s="302" t="s">
        <v>5499</v>
      </c>
      <c r="B1166" s="208" t="s">
        <v>5800</v>
      </c>
      <c r="C1166" s="209" t="s">
        <v>1219</v>
      </c>
      <c r="D1166" s="210" t="s">
        <v>20</v>
      </c>
      <c r="E1166" s="211" t="s">
        <v>5801</v>
      </c>
      <c r="F1166" s="230" t="s">
        <v>6344</v>
      </c>
      <c r="G1166" s="194" t="s">
        <v>830</v>
      </c>
      <c r="H1166" s="195">
        <v>3</v>
      </c>
      <c r="I1166" s="196">
        <v>45177</v>
      </c>
      <c r="J1166" s="197">
        <v>45184</v>
      </c>
      <c r="K1166" s="197">
        <v>45191</v>
      </c>
      <c r="L1166" s="198" t="s">
        <v>257</v>
      </c>
      <c r="M1166" s="199" t="s">
        <v>486</v>
      </c>
      <c r="N1166" s="200">
        <v>0</v>
      </c>
      <c r="O1166" s="201">
        <v>0</v>
      </c>
      <c r="P1166" s="201">
        <v>0</v>
      </c>
      <c r="Q1166" s="202">
        <v>0</v>
      </c>
      <c r="R1166" s="974">
        <v>106950</v>
      </c>
      <c r="S1166" s="974">
        <v>10848</v>
      </c>
      <c r="T1166" s="974">
        <v>0</v>
      </c>
      <c r="U1166" s="975">
        <v>117798</v>
      </c>
      <c r="V1166" s="212"/>
    </row>
    <row r="1167" spans="1:22" ht="25.5" customHeight="1" x14ac:dyDescent="0.15">
      <c r="A1167" s="302" t="s">
        <v>5500</v>
      </c>
      <c r="B1167" s="208" t="s">
        <v>5802</v>
      </c>
      <c r="C1167" s="209" t="s">
        <v>1219</v>
      </c>
      <c r="D1167" s="210" t="s">
        <v>20</v>
      </c>
      <c r="E1167" s="211" t="s">
        <v>5803</v>
      </c>
      <c r="F1167" s="230" t="s">
        <v>6345</v>
      </c>
      <c r="G1167" s="194" t="s">
        <v>830</v>
      </c>
      <c r="H1167" s="195">
        <v>3</v>
      </c>
      <c r="I1167" s="196">
        <v>45244</v>
      </c>
      <c r="J1167" s="197">
        <v>45251</v>
      </c>
      <c r="K1167" s="197">
        <v>45258</v>
      </c>
      <c r="L1167" s="198" t="s">
        <v>257</v>
      </c>
      <c r="M1167" s="199" t="s">
        <v>486</v>
      </c>
      <c r="N1167" s="200">
        <v>0</v>
      </c>
      <c r="O1167" s="201">
        <v>0</v>
      </c>
      <c r="P1167" s="201">
        <v>0</v>
      </c>
      <c r="Q1167" s="202">
        <v>0</v>
      </c>
      <c r="R1167" s="974">
        <v>106950</v>
      </c>
      <c r="S1167" s="974">
        <v>740</v>
      </c>
      <c r="T1167" s="974">
        <v>0</v>
      </c>
      <c r="U1167" s="975">
        <v>107690</v>
      </c>
      <c r="V1167" s="212"/>
    </row>
    <row r="1168" spans="1:22" ht="25.5" customHeight="1" x14ac:dyDescent="0.15">
      <c r="A1168" s="302" t="s">
        <v>5501</v>
      </c>
      <c r="B1168" s="208" t="s">
        <v>5804</v>
      </c>
      <c r="C1168" s="209" t="s">
        <v>1349</v>
      </c>
      <c r="D1168" s="210" t="s">
        <v>21</v>
      </c>
      <c r="E1168" s="211" t="s">
        <v>5805</v>
      </c>
      <c r="F1168" s="230" t="s">
        <v>6346</v>
      </c>
      <c r="G1168" s="194" t="s">
        <v>6209</v>
      </c>
      <c r="H1168" s="195">
        <v>2</v>
      </c>
      <c r="I1168" s="196">
        <v>45175</v>
      </c>
      <c r="J1168" s="197">
        <v>45176</v>
      </c>
      <c r="K1168" s="197"/>
      <c r="L1168" s="198" t="s">
        <v>257</v>
      </c>
      <c r="M1168" s="199" t="s">
        <v>521</v>
      </c>
      <c r="N1168" s="200">
        <v>4</v>
      </c>
      <c r="O1168" s="201">
        <v>4</v>
      </c>
      <c r="P1168" s="201">
        <v>0</v>
      </c>
      <c r="Q1168" s="202">
        <v>8</v>
      </c>
      <c r="R1168" s="974">
        <v>233130</v>
      </c>
      <c r="S1168" s="974">
        <v>160662</v>
      </c>
      <c r="T1168" s="974">
        <v>47525</v>
      </c>
      <c r="U1168" s="975">
        <v>441317</v>
      </c>
      <c r="V1168" s="212"/>
    </row>
    <row r="1169" spans="1:22" ht="25.5" customHeight="1" x14ac:dyDescent="0.15">
      <c r="A1169" s="302" t="s">
        <v>5502</v>
      </c>
      <c r="B1169" s="208" t="s">
        <v>5806</v>
      </c>
      <c r="C1169" s="209" t="s">
        <v>1349</v>
      </c>
      <c r="D1169" s="210" t="s">
        <v>21</v>
      </c>
      <c r="E1169" s="211" t="s">
        <v>5807</v>
      </c>
      <c r="F1169" s="230" t="s">
        <v>6347</v>
      </c>
      <c r="G1169" s="194" t="s">
        <v>6218</v>
      </c>
      <c r="H1169" s="195">
        <v>2</v>
      </c>
      <c r="I1169" s="196">
        <v>45180</v>
      </c>
      <c r="J1169" s="197">
        <v>45181</v>
      </c>
      <c r="K1169" s="197"/>
      <c r="L1169" s="198" t="s">
        <v>610</v>
      </c>
      <c r="M1169" s="199" t="s">
        <v>732</v>
      </c>
      <c r="N1169" s="200">
        <v>3</v>
      </c>
      <c r="O1169" s="201">
        <v>3</v>
      </c>
      <c r="P1169" s="201">
        <v>0</v>
      </c>
      <c r="Q1169" s="202">
        <v>6</v>
      </c>
      <c r="R1169" s="974">
        <v>188660</v>
      </c>
      <c r="S1169" s="974">
        <v>132371</v>
      </c>
      <c r="T1169" s="974">
        <v>0</v>
      </c>
      <c r="U1169" s="975">
        <v>321031</v>
      </c>
      <c r="V1169" s="212"/>
    </row>
    <row r="1170" spans="1:22" ht="25.5" customHeight="1" x14ac:dyDescent="0.15">
      <c r="A1170" s="302" t="s">
        <v>5503</v>
      </c>
      <c r="B1170" s="208" t="s">
        <v>5808</v>
      </c>
      <c r="C1170" s="209" t="s">
        <v>1349</v>
      </c>
      <c r="D1170" s="210" t="s">
        <v>21</v>
      </c>
      <c r="E1170" s="211" t="s">
        <v>5809</v>
      </c>
      <c r="F1170" s="230" t="s">
        <v>6348</v>
      </c>
      <c r="G1170" s="194" t="s">
        <v>6197</v>
      </c>
      <c r="H1170" s="195">
        <v>2</v>
      </c>
      <c r="I1170" s="196">
        <v>45279</v>
      </c>
      <c r="J1170" s="197">
        <v>45280</v>
      </c>
      <c r="K1170" s="197"/>
      <c r="L1170" s="198" t="s">
        <v>257</v>
      </c>
      <c r="M1170" s="199" t="s">
        <v>486</v>
      </c>
      <c r="N1170" s="200">
        <v>5</v>
      </c>
      <c r="O1170" s="201">
        <v>5</v>
      </c>
      <c r="P1170" s="201">
        <v>0</v>
      </c>
      <c r="Q1170" s="202">
        <v>10</v>
      </c>
      <c r="R1170" s="974">
        <v>266900</v>
      </c>
      <c r="S1170" s="974">
        <v>146752</v>
      </c>
      <c r="T1170" s="974">
        <v>50000</v>
      </c>
      <c r="U1170" s="975">
        <v>463652</v>
      </c>
      <c r="V1170" s="212"/>
    </row>
    <row r="1171" spans="1:22" ht="25.5" customHeight="1" x14ac:dyDescent="0.15">
      <c r="A1171" s="302" t="s">
        <v>5504</v>
      </c>
      <c r="B1171" s="208" t="s">
        <v>5810</v>
      </c>
      <c r="C1171" s="209" t="s">
        <v>1349</v>
      </c>
      <c r="D1171" s="210" t="s">
        <v>21</v>
      </c>
      <c r="E1171" s="211" t="s">
        <v>1387</v>
      </c>
      <c r="F1171" s="230" t="s">
        <v>6349</v>
      </c>
      <c r="G1171" s="194" t="s">
        <v>6197</v>
      </c>
      <c r="H1171" s="195">
        <v>1</v>
      </c>
      <c r="I1171" s="196">
        <v>45169</v>
      </c>
      <c r="J1171" s="197"/>
      <c r="K1171" s="197"/>
      <c r="L1171" s="198" t="s">
        <v>257</v>
      </c>
      <c r="M1171" s="199" t="s">
        <v>486</v>
      </c>
      <c r="N1171" s="200">
        <v>5</v>
      </c>
      <c r="O1171" s="201">
        <v>0</v>
      </c>
      <c r="P1171" s="201">
        <v>0</v>
      </c>
      <c r="Q1171" s="202">
        <v>5</v>
      </c>
      <c r="R1171" s="974">
        <v>100850</v>
      </c>
      <c r="S1171" s="974">
        <v>0</v>
      </c>
      <c r="T1171" s="974">
        <v>0</v>
      </c>
      <c r="U1171" s="975">
        <v>100850</v>
      </c>
      <c r="V1171" s="212"/>
    </row>
    <row r="1172" spans="1:22" ht="25.5" customHeight="1" x14ac:dyDescent="0.15">
      <c r="A1172" s="302" t="s">
        <v>5505</v>
      </c>
      <c r="B1172" s="208" t="s">
        <v>5811</v>
      </c>
      <c r="C1172" s="209" t="s">
        <v>1349</v>
      </c>
      <c r="D1172" s="210" t="s">
        <v>21</v>
      </c>
      <c r="E1172" s="211" t="s">
        <v>5812</v>
      </c>
      <c r="F1172" s="230" t="s">
        <v>6350</v>
      </c>
      <c r="G1172" s="194" t="s">
        <v>6197</v>
      </c>
      <c r="H1172" s="195">
        <v>2</v>
      </c>
      <c r="I1172" s="196">
        <v>45169</v>
      </c>
      <c r="J1172" s="197">
        <v>45170</v>
      </c>
      <c r="K1172" s="197"/>
      <c r="L1172" s="198" t="s">
        <v>257</v>
      </c>
      <c r="M1172" s="199" t="s">
        <v>486</v>
      </c>
      <c r="N1172" s="200">
        <v>5</v>
      </c>
      <c r="O1172" s="201">
        <v>5</v>
      </c>
      <c r="P1172" s="201">
        <v>0</v>
      </c>
      <c r="Q1172" s="202">
        <v>10</v>
      </c>
      <c r="R1172" s="974">
        <v>234300</v>
      </c>
      <c r="S1172" s="974">
        <v>186056</v>
      </c>
      <c r="T1172" s="974">
        <v>50000</v>
      </c>
      <c r="U1172" s="975">
        <v>470356</v>
      </c>
      <c r="V1172" s="212"/>
    </row>
    <row r="1173" spans="1:22" ht="25.5" customHeight="1" x14ac:dyDescent="0.15">
      <c r="A1173" s="302" t="s">
        <v>5506</v>
      </c>
      <c r="B1173" s="208" t="s">
        <v>5813</v>
      </c>
      <c r="C1173" s="209" t="s">
        <v>1349</v>
      </c>
      <c r="D1173" s="210" t="s">
        <v>21</v>
      </c>
      <c r="E1173" s="211" t="s">
        <v>5814</v>
      </c>
      <c r="F1173" s="230" t="s">
        <v>6351</v>
      </c>
      <c r="G1173" s="194" t="s">
        <v>6197</v>
      </c>
      <c r="H1173" s="195">
        <v>1</v>
      </c>
      <c r="I1173" s="196">
        <v>45241</v>
      </c>
      <c r="J1173" s="197"/>
      <c r="K1173" s="197"/>
      <c r="L1173" s="198" t="s">
        <v>257</v>
      </c>
      <c r="M1173" s="199" t="s">
        <v>480</v>
      </c>
      <c r="N1173" s="200">
        <v>5</v>
      </c>
      <c r="O1173" s="201">
        <v>0</v>
      </c>
      <c r="P1173" s="201">
        <v>0</v>
      </c>
      <c r="Q1173" s="202">
        <v>5</v>
      </c>
      <c r="R1173" s="974">
        <v>133450</v>
      </c>
      <c r="S1173" s="974">
        <v>164562</v>
      </c>
      <c r="T1173" s="974">
        <v>50000</v>
      </c>
      <c r="U1173" s="975">
        <v>348012</v>
      </c>
      <c r="V1173" s="212"/>
    </row>
    <row r="1174" spans="1:22" ht="25.5" customHeight="1" x14ac:dyDescent="0.15">
      <c r="A1174" s="302" t="s">
        <v>5507</v>
      </c>
      <c r="B1174" s="208" t="s">
        <v>5815</v>
      </c>
      <c r="C1174" s="209" t="s">
        <v>1349</v>
      </c>
      <c r="D1174" s="210" t="s">
        <v>21</v>
      </c>
      <c r="E1174" s="211" t="s">
        <v>5816</v>
      </c>
      <c r="F1174" s="230" t="s">
        <v>6352</v>
      </c>
      <c r="G1174" s="194" t="s">
        <v>6197</v>
      </c>
      <c r="H1174" s="195">
        <v>3</v>
      </c>
      <c r="I1174" s="196">
        <v>45307</v>
      </c>
      <c r="J1174" s="197">
        <v>45308</v>
      </c>
      <c r="K1174" s="197">
        <v>45309</v>
      </c>
      <c r="L1174" s="198" t="s">
        <v>257</v>
      </c>
      <c r="M1174" s="199" t="s">
        <v>486</v>
      </c>
      <c r="N1174" s="200">
        <v>4</v>
      </c>
      <c r="O1174" s="201">
        <v>4</v>
      </c>
      <c r="P1174" s="201">
        <v>4</v>
      </c>
      <c r="Q1174" s="202">
        <v>12</v>
      </c>
      <c r="R1174" s="974">
        <v>341670</v>
      </c>
      <c r="S1174" s="974">
        <v>151360</v>
      </c>
      <c r="T1174" s="974">
        <v>50000</v>
      </c>
      <c r="U1174" s="975">
        <v>543030</v>
      </c>
      <c r="V1174" s="212"/>
    </row>
    <row r="1175" spans="1:22" ht="25.5" customHeight="1" x14ac:dyDescent="0.15">
      <c r="A1175" s="302" t="s">
        <v>5508</v>
      </c>
      <c r="B1175" s="208" t="s">
        <v>5817</v>
      </c>
      <c r="C1175" s="209" t="s">
        <v>1349</v>
      </c>
      <c r="D1175" s="210" t="s">
        <v>21</v>
      </c>
      <c r="E1175" s="211" t="s">
        <v>5818</v>
      </c>
      <c r="F1175" s="230" t="s">
        <v>6353</v>
      </c>
      <c r="G1175" s="194" t="s">
        <v>6219</v>
      </c>
      <c r="H1175" s="195">
        <v>3</v>
      </c>
      <c r="I1175" s="196">
        <v>45257</v>
      </c>
      <c r="J1175" s="197">
        <v>45258</v>
      </c>
      <c r="K1175" s="197">
        <v>45259</v>
      </c>
      <c r="L1175" s="198" t="s">
        <v>1528</v>
      </c>
      <c r="M1175" s="199" t="s">
        <v>2181</v>
      </c>
      <c r="N1175" s="200">
        <v>5</v>
      </c>
      <c r="O1175" s="201">
        <v>5</v>
      </c>
      <c r="P1175" s="201">
        <v>5</v>
      </c>
      <c r="Q1175" s="202">
        <v>15</v>
      </c>
      <c r="R1175" s="974">
        <v>404630</v>
      </c>
      <c r="S1175" s="974">
        <v>252544</v>
      </c>
      <c r="T1175" s="974">
        <v>50000</v>
      </c>
      <c r="U1175" s="975">
        <v>707174</v>
      </c>
      <c r="V1175" s="212"/>
    </row>
    <row r="1176" spans="1:22" ht="25.5" customHeight="1" x14ac:dyDescent="0.15">
      <c r="A1176" s="302" t="s">
        <v>5509</v>
      </c>
      <c r="B1176" s="208" t="s">
        <v>5819</v>
      </c>
      <c r="C1176" s="209" t="s">
        <v>1422</v>
      </c>
      <c r="D1176" s="210" t="s">
        <v>22</v>
      </c>
      <c r="E1176" s="211" t="s">
        <v>5820</v>
      </c>
      <c r="F1176" s="230" t="s">
        <v>6354</v>
      </c>
      <c r="G1176" s="194" t="s">
        <v>3639</v>
      </c>
      <c r="H1176" s="195">
        <v>3</v>
      </c>
      <c r="I1176" s="196">
        <v>45224</v>
      </c>
      <c r="J1176" s="197">
        <v>45225</v>
      </c>
      <c r="K1176" s="197">
        <v>45226</v>
      </c>
      <c r="L1176" s="198" t="s">
        <v>836</v>
      </c>
      <c r="M1176" s="199" t="s">
        <v>837</v>
      </c>
      <c r="N1176" s="200">
        <v>5</v>
      </c>
      <c r="O1176" s="201">
        <v>5</v>
      </c>
      <c r="P1176" s="201">
        <v>5</v>
      </c>
      <c r="Q1176" s="202">
        <v>15</v>
      </c>
      <c r="R1176" s="974">
        <v>408910</v>
      </c>
      <c r="S1176" s="974">
        <v>72111</v>
      </c>
      <c r="T1176" s="974">
        <v>50000</v>
      </c>
      <c r="U1176" s="975">
        <v>531021</v>
      </c>
      <c r="V1176" s="212"/>
    </row>
    <row r="1177" spans="1:22" ht="25.5" customHeight="1" x14ac:dyDescent="0.15">
      <c r="A1177" s="302" t="s">
        <v>5510</v>
      </c>
      <c r="B1177" s="208" t="s">
        <v>5821</v>
      </c>
      <c r="C1177" s="209" t="s">
        <v>1422</v>
      </c>
      <c r="D1177" s="210" t="s">
        <v>22</v>
      </c>
      <c r="E1177" s="211" t="s">
        <v>5822</v>
      </c>
      <c r="F1177" s="230" t="s">
        <v>6355</v>
      </c>
      <c r="G1177" s="194" t="s">
        <v>1137</v>
      </c>
      <c r="H1177" s="195">
        <v>2</v>
      </c>
      <c r="I1177" s="196">
        <v>45274</v>
      </c>
      <c r="J1177" s="197">
        <v>45275</v>
      </c>
      <c r="K1177" s="197"/>
      <c r="L1177" s="198" t="s">
        <v>257</v>
      </c>
      <c r="M1177" s="199" t="s">
        <v>437</v>
      </c>
      <c r="N1177" s="200">
        <v>5</v>
      </c>
      <c r="O1177" s="201">
        <v>5</v>
      </c>
      <c r="P1177" s="201">
        <v>0</v>
      </c>
      <c r="Q1177" s="202">
        <v>10</v>
      </c>
      <c r="R1177" s="974">
        <v>266900</v>
      </c>
      <c r="S1177" s="974">
        <v>84420</v>
      </c>
      <c r="T1177" s="974">
        <v>0</v>
      </c>
      <c r="U1177" s="975">
        <v>351320</v>
      </c>
      <c r="V1177" s="212"/>
    </row>
    <row r="1178" spans="1:22" ht="25.5" customHeight="1" x14ac:dyDescent="0.15">
      <c r="A1178" s="302" t="s">
        <v>5511</v>
      </c>
      <c r="B1178" s="208" t="s">
        <v>5823</v>
      </c>
      <c r="C1178" s="209" t="s">
        <v>1422</v>
      </c>
      <c r="D1178" s="210" t="s">
        <v>22</v>
      </c>
      <c r="E1178" s="211" t="s">
        <v>5824</v>
      </c>
      <c r="F1178" s="230" t="s">
        <v>6356</v>
      </c>
      <c r="G1178" s="194" t="s">
        <v>1527</v>
      </c>
      <c r="H1178" s="195">
        <v>2</v>
      </c>
      <c r="I1178" s="196">
        <v>45229</v>
      </c>
      <c r="J1178" s="197">
        <v>45230</v>
      </c>
      <c r="K1178" s="197"/>
      <c r="L1178" s="198" t="s">
        <v>1528</v>
      </c>
      <c r="M1178" s="199" t="s">
        <v>1676</v>
      </c>
      <c r="N1178" s="200">
        <v>5</v>
      </c>
      <c r="O1178" s="201">
        <v>5</v>
      </c>
      <c r="P1178" s="201">
        <v>0</v>
      </c>
      <c r="Q1178" s="202">
        <v>10</v>
      </c>
      <c r="R1178" s="974">
        <v>271180</v>
      </c>
      <c r="S1178" s="974">
        <v>64177</v>
      </c>
      <c r="T1178" s="974">
        <v>50000</v>
      </c>
      <c r="U1178" s="975">
        <v>385357</v>
      </c>
      <c r="V1178" s="212"/>
    </row>
    <row r="1179" spans="1:22" ht="25.5" customHeight="1" x14ac:dyDescent="0.15">
      <c r="A1179" s="302" t="s">
        <v>5512</v>
      </c>
      <c r="B1179" s="208" t="s">
        <v>5825</v>
      </c>
      <c r="C1179" s="209" t="s">
        <v>1422</v>
      </c>
      <c r="D1179" s="210" t="s">
        <v>22</v>
      </c>
      <c r="E1179" s="211" t="s">
        <v>5826</v>
      </c>
      <c r="F1179" s="230" t="s">
        <v>6357</v>
      </c>
      <c r="G1179" s="194" t="s">
        <v>1585</v>
      </c>
      <c r="H1179" s="195">
        <v>2</v>
      </c>
      <c r="I1179" s="196">
        <v>45271</v>
      </c>
      <c r="J1179" s="197">
        <v>45272</v>
      </c>
      <c r="K1179" s="197"/>
      <c r="L1179" s="198" t="s">
        <v>257</v>
      </c>
      <c r="M1179" s="199" t="s">
        <v>437</v>
      </c>
      <c r="N1179" s="200">
        <v>4</v>
      </c>
      <c r="O1179" s="201">
        <v>4</v>
      </c>
      <c r="P1179" s="201">
        <v>0</v>
      </c>
      <c r="Q1179" s="202">
        <v>8</v>
      </c>
      <c r="R1179" s="974">
        <v>227780</v>
      </c>
      <c r="S1179" s="974">
        <v>14336</v>
      </c>
      <c r="T1179" s="974">
        <v>16550</v>
      </c>
      <c r="U1179" s="975">
        <v>258666</v>
      </c>
      <c r="V1179" s="212"/>
    </row>
    <row r="1180" spans="1:22" ht="25.5" customHeight="1" x14ac:dyDescent="0.15">
      <c r="A1180" s="302" t="s">
        <v>5513</v>
      </c>
      <c r="B1180" s="208" t="s">
        <v>5827</v>
      </c>
      <c r="C1180" s="209" t="s">
        <v>1422</v>
      </c>
      <c r="D1180" s="210" t="s">
        <v>22</v>
      </c>
      <c r="E1180" s="211" t="s">
        <v>5828</v>
      </c>
      <c r="F1180" s="230" t="s">
        <v>6358</v>
      </c>
      <c r="G1180" s="194" t="s">
        <v>1593</v>
      </c>
      <c r="H1180" s="195">
        <v>3</v>
      </c>
      <c r="I1180" s="196">
        <v>45261</v>
      </c>
      <c r="J1180" s="197">
        <v>45268</v>
      </c>
      <c r="K1180" s="197">
        <v>45275</v>
      </c>
      <c r="L1180" s="198" t="s">
        <v>462</v>
      </c>
      <c r="M1180" s="199" t="s">
        <v>463</v>
      </c>
      <c r="N1180" s="200">
        <v>4</v>
      </c>
      <c r="O1180" s="201">
        <v>0</v>
      </c>
      <c r="P1180" s="201">
        <v>0</v>
      </c>
      <c r="Q1180" s="202">
        <v>4</v>
      </c>
      <c r="R1180" s="974">
        <v>185190</v>
      </c>
      <c r="S1180" s="974">
        <v>50346</v>
      </c>
      <c r="T1180" s="974">
        <v>50000</v>
      </c>
      <c r="U1180" s="975">
        <v>285536</v>
      </c>
      <c r="V1180" s="212"/>
    </row>
    <row r="1181" spans="1:22" ht="25.5" customHeight="1" x14ac:dyDescent="0.15">
      <c r="A1181" s="302" t="s">
        <v>5514</v>
      </c>
      <c r="B1181" s="208" t="s">
        <v>5829</v>
      </c>
      <c r="C1181" s="209" t="s">
        <v>1602</v>
      </c>
      <c r="D1181" s="210" t="s">
        <v>23</v>
      </c>
      <c r="E1181" s="211" t="s">
        <v>5830</v>
      </c>
      <c r="F1181" s="230" t="s">
        <v>6359</v>
      </c>
      <c r="G1181" s="194" t="s">
        <v>940</v>
      </c>
      <c r="H1181" s="195">
        <v>1</v>
      </c>
      <c r="I1181" s="196">
        <v>45174</v>
      </c>
      <c r="J1181" s="197"/>
      <c r="K1181" s="197"/>
      <c r="L1181" s="198" t="s">
        <v>462</v>
      </c>
      <c r="M1181" s="199" t="s">
        <v>941</v>
      </c>
      <c r="N1181" s="200">
        <v>1</v>
      </c>
      <c r="O1181" s="201">
        <v>0</v>
      </c>
      <c r="P1181" s="201">
        <v>0</v>
      </c>
      <c r="Q1181" s="202">
        <v>1</v>
      </c>
      <c r="R1181" s="974">
        <v>48690</v>
      </c>
      <c r="S1181" s="974">
        <v>21856</v>
      </c>
      <c r="T1181" s="974">
        <v>0</v>
      </c>
      <c r="U1181" s="975">
        <v>70546</v>
      </c>
      <c r="V1181" s="212"/>
    </row>
    <row r="1182" spans="1:22" ht="25.5" customHeight="1" x14ac:dyDescent="0.15">
      <c r="A1182" s="302" t="s">
        <v>5515</v>
      </c>
      <c r="B1182" s="208" t="s">
        <v>5831</v>
      </c>
      <c r="C1182" s="209" t="s">
        <v>1602</v>
      </c>
      <c r="D1182" s="210" t="s">
        <v>23</v>
      </c>
      <c r="E1182" s="211" t="s">
        <v>5832</v>
      </c>
      <c r="F1182" s="230" t="s">
        <v>6360</v>
      </c>
      <c r="G1182" s="194" t="s">
        <v>940</v>
      </c>
      <c r="H1182" s="195">
        <v>3</v>
      </c>
      <c r="I1182" s="196">
        <v>45264</v>
      </c>
      <c r="J1182" s="197">
        <v>45265</v>
      </c>
      <c r="K1182" s="197">
        <v>45266</v>
      </c>
      <c r="L1182" s="198" t="s">
        <v>462</v>
      </c>
      <c r="M1182" s="199" t="s">
        <v>941</v>
      </c>
      <c r="N1182" s="200">
        <v>1</v>
      </c>
      <c r="O1182" s="201">
        <v>1</v>
      </c>
      <c r="P1182" s="201">
        <v>1</v>
      </c>
      <c r="Q1182" s="202">
        <v>3</v>
      </c>
      <c r="R1182" s="974">
        <v>165630</v>
      </c>
      <c r="S1182" s="974">
        <v>66982</v>
      </c>
      <c r="T1182" s="974">
        <v>0</v>
      </c>
      <c r="U1182" s="975">
        <v>232612</v>
      </c>
      <c r="V1182" s="212"/>
    </row>
    <row r="1183" spans="1:22" ht="25.5" customHeight="1" x14ac:dyDescent="0.15">
      <c r="A1183" s="302" t="s">
        <v>5516</v>
      </c>
      <c r="B1183" s="208" t="s">
        <v>5833</v>
      </c>
      <c r="C1183" s="209" t="s">
        <v>1602</v>
      </c>
      <c r="D1183" s="210" t="s">
        <v>23</v>
      </c>
      <c r="E1183" s="211" t="s">
        <v>5834</v>
      </c>
      <c r="F1183" s="230" t="s">
        <v>6361</v>
      </c>
      <c r="G1183" s="194" t="s">
        <v>1527</v>
      </c>
      <c r="H1183" s="195">
        <v>2</v>
      </c>
      <c r="I1183" s="196">
        <v>45269</v>
      </c>
      <c r="J1183" s="197">
        <v>45272</v>
      </c>
      <c r="K1183" s="197"/>
      <c r="L1183" s="198" t="s">
        <v>1528</v>
      </c>
      <c r="M1183" s="199" t="s">
        <v>1676</v>
      </c>
      <c r="N1183" s="200">
        <v>5</v>
      </c>
      <c r="O1183" s="201">
        <v>5</v>
      </c>
      <c r="P1183" s="201">
        <v>0</v>
      </c>
      <c r="Q1183" s="202">
        <v>10</v>
      </c>
      <c r="R1183" s="974">
        <v>240720</v>
      </c>
      <c r="S1183" s="974">
        <v>49343</v>
      </c>
      <c r="T1183" s="974">
        <v>50000</v>
      </c>
      <c r="U1183" s="975">
        <v>340063</v>
      </c>
      <c r="V1183" s="212"/>
    </row>
    <row r="1184" spans="1:22" ht="25.5" customHeight="1" x14ac:dyDescent="0.15">
      <c r="A1184" s="302" t="s">
        <v>5517</v>
      </c>
      <c r="B1184" s="208" t="s">
        <v>5835</v>
      </c>
      <c r="C1184" s="209" t="s">
        <v>1602</v>
      </c>
      <c r="D1184" s="210" t="s">
        <v>23</v>
      </c>
      <c r="E1184" s="211" t="s">
        <v>5836</v>
      </c>
      <c r="F1184" s="230" t="s">
        <v>6362</v>
      </c>
      <c r="G1184" s="194" t="s">
        <v>1527</v>
      </c>
      <c r="H1184" s="195">
        <v>1</v>
      </c>
      <c r="I1184" s="196">
        <v>45196</v>
      </c>
      <c r="J1184" s="197"/>
      <c r="K1184" s="197"/>
      <c r="L1184" s="198" t="s">
        <v>257</v>
      </c>
      <c r="M1184" s="199" t="s">
        <v>521</v>
      </c>
      <c r="N1184" s="200">
        <v>5</v>
      </c>
      <c r="O1184" s="201">
        <v>0</v>
      </c>
      <c r="P1184" s="201">
        <v>0</v>
      </c>
      <c r="Q1184" s="202">
        <v>5</v>
      </c>
      <c r="R1184" s="974">
        <v>137730</v>
      </c>
      <c r="S1184" s="974">
        <v>82102</v>
      </c>
      <c r="T1184" s="974">
        <v>50000</v>
      </c>
      <c r="U1184" s="975">
        <v>269832</v>
      </c>
      <c r="V1184" s="212"/>
    </row>
    <row r="1185" spans="1:22" ht="25.5" customHeight="1" x14ac:dyDescent="0.15">
      <c r="A1185" s="302" t="s">
        <v>5518</v>
      </c>
      <c r="B1185" s="208" t="s">
        <v>5837</v>
      </c>
      <c r="C1185" s="209" t="s">
        <v>1728</v>
      </c>
      <c r="D1185" s="210" t="s">
        <v>24</v>
      </c>
      <c r="E1185" s="211" t="s">
        <v>5838</v>
      </c>
      <c r="F1185" s="230" t="s">
        <v>6363</v>
      </c>
      <c r="G1185" s="194" t="s">
        <v>6220</v>
      </c>
      <c r="H1185" s="195">
        <v>3</v>
      </c>
      <c r="I1185" s="196">
        <v>45278</v>
      </c>
      <c r="J1185" s="197">
        <v>45279</v>
      </c>
      <c r="K1185" s="197">
        <v>45280</v>
      </c>
      <c r="L1185" s="198" t="s">
        <v>610</v>
      </c>
      <c r="M1185" s="199" t="s">
        <v>732</v>
      </c>
      <c r="N1185" s="200">
        <v>5</v>
      </c>
      <c r="O1185" s="201">
        <v>5</v>
      </c>
      <c r="P1185" s="201">
        <v>5</v>
      </c>
      <c r="Q1185" s="202">
        <v>15</v>
      </c>
      <c r="R1185" s="974">
        <v>400350</v>
      </c>
      <c r="S1185" s="974">
        <v>19500</v>
      </c>
      <c r="T1185" s="974">
        <v>0</v>
      </c>
      <c r="U1185" s="975">
        <v>419850</v>
      </c>
      <c r="V1185" s="212"/>
    </row>
    <row r="1186" spans="1:22" ht="25.5" customHeight="1" x14ac:dyDescent="0.15">
      <c r="A1186" s="302" t="s">
        <v>5519</v>
      </c>
      <c r="B1186" s="208" t="s">
        <v>5839</v>
      </c>
      <c r="C1186" s="209" t="s">
        <v>1728</v>
      </c>
      <c r="D1186" s="210" t="s">
        <v>24</v>
      </c>
      <c r="E1186" s="211" t="s">
        <v>5840</v>
      </c>
      <c r="F1186" s="230" t="s">
        <v>6364</v>
      </c>
      <c r="G1186" s="194" t="s">
        <v>6221</v>
      </c>
      <c r="H1186" s="195">
        <v>3</v>
      </c>
      <c r="I1186" s="196">
        <v>45303</v>
      </c>
      <c r="J1186" s="197">
        <v>45307</v>
      </c>
      <c r="K1186" s="197">
        <v>45309</v>
      </c>
      <c r="L1186" s="198" t="s">
        <v>610</v>
      </c>
      <c r="M1186" s="199" t="s">
        <v>732</v>
      </c>
      <c r="N1186" s="200">
        <v>3</v>
      </c>
      <c r="O1186" s="201">
        <v>3</v>
      </c>
      <c r="P1186" s="201">
        <v>3</v>
      </c>
      <c r="Q1186" s="202">
        <v>9</v>
      </c>
      <c r="R1186" s="974">
        <v>282990</v>
      </c>
      <c r="S1186" s="974">
        <v>18480</v>
      </c>
      <c r="T1186" s="974">
        <v>0</v>
      </c>
      <c r="U1186" s="975">
        <v>301470</v>
      </c>
      <c r="V1186" s="212"/>
    </row>
    <row r="1187" spans="1:22" ht="25.5" customHeight="1" x14ac:dyDescent="0.15">
      <c r="A1187" s="302" t="s">
        <v>5520</v>
      </c>
      <c r="B1187" s="208" t="s">
        <v>5841</v>
      </c>
      <c r="C1187" s="209" t="s">
        <v>1728</v>
      </c>
      <c r="D1187" s="210" t="s">
        <v>24</v>
      </c>
      <c r="E1187" s="211" t="s">
        <v>5842</v>
      </c>
      <c r="F1187" s="230" t="s">
        <v>6365</v>
      </c>
      <c r="G1187" s="194" t="s">
        <v>6222</v>
      </c>
      <c r="H1187" s="195">
        <v>3</v>
      </c>
      <c r="I1187" s="196">
        <v>45264</v>
      </c>
      <c r="J1187" s="197">
        <v>45271</v>
      </c>
      <c r="K1187" s="197">
        <v>45278</v>
      </c>
      <c r="L1187" s="198" t="s">
        <v>462</v>
      </c>
      <c r="M1187" s="199" t="s">
        <v>463</v>
      </c>
      <c r="N1187" s="200">
        <v>1</v>
      </c>
      <c r="O1187" s="201">
        <v>1</v>
      </c>
      <c r="P1187" s="201">
        <v>1</v>
      </c>
      <c r="Q1187" s="202">
        <v>3</v>
      </c>
      <c r="R1187" s="974">
        <v>156960</v>
      </c>
      <c r="S1187" s="974">
        <v>10515</v>
      </c>
      <c r="T1187" s="974">
        <v>0</v>
      </c>
      <c r="U1187" s="975">
        <v>167475</v>
      </c>
      <c r="V1187" s="212"/>
    </row>
    <row r="1188" spans="1:22" ht="25.5" customHeight="1" x14ac:dyDescent="0.15">
      <c r="A1188" s="302" t="s">
        <v>5521</v>
      </c>
      <c r="B1188" s="208" t="s">
        <v>5843</v>
      </c>
      <c r="C1188" s="209" t="s">
        <v>1728</v>
      </c>
      <c r="D1188" s="210" t="s">
        <v>24</v>
      </c>
      <c r="E1188" s="211" t="s">
        <v>5844</v>
      </c>
      <c r="F1188" s="230" t="s">
        <v>6366</v>
      </c>
      <c r="G1188" s="194" t="s">
        <v>6194</v>
      </c>
      <c r="H1188" s="195">
        <v>1</v>
      </c>
      <c r="I1188" s="196">
        <v>45176</v>
      </c>
      <c r="J1188" s="197"/>
      <c r="K1188" s="197"/>
      <c r="L1188" s="198" t="s">
        <v>257</v>
      </c>
      <c r="M1188" s="199" t="s">
        <v>521</v>
      </c>
      <c r="N1188" s="200">
        <v>5</v>
      </c>
      <c r="O1188" s="201">
        <v>0</v>
      </c>
      <c r="P1188" s="201">
        <v>0</v>
      </c>
      <c r="Q1188" s="202">
        <v>5</v>
      </c>
      <c r="R1188" s="974">
        <v>142010</v>
      </c>
      <c r="S1188" s="974">
        <v>198760</v>
      </c>
      <c r="T1188" s="974">
        <v>50000</v>
      </c>
      <c r="U1188" s="975">
        <v>390770</v>
      </c>
      <c r="V1188" s="212"/>
    </row>
    <row r="1189" spans="1:22" ht="25.5" customHeight="1" x14ac:dyDescent="0.15">
      <c r="A1189" s="302" t="s">
        <v>5522</v>
      </c>
      <c r="B1189" s="208" t="s">
        <v>5845</v>
      </c>
      <c r="C1189" s="209" t="s">
        <v>1728</v>
      </c>
      <c r="D1189" s="210" t="s">
        <v>24</v>
      </c>
      <c r="E1189" s="211" t="s">
        <v>5846</v>
      </c>
      <c r="F1189" s="230" t="s">
        <v>6367</v>
      </c>
      <c r="G1189" s="194" t="s">
        <v>6223</v>
      </c>
      <c r="H1189" s="195">
        <v>2</v>
      </c>
      <c r="I1189" s="196">
        <v>45215</v>
      </c>
      <c r="J1189" s="197">
        <v>45225</v>
      </c>
      <c r="K1189" s="197"/>
      <c r="L1189" s="198" t="s">
        <v>610</v>
      </c>
      <c r="M1189" s="199" t="s">
        <v>732</v>
      </c>
      <c r="N1189" s="200">
        <v>3</v>
      </c>
      <c r="O1189" s="201">
        <v>3</v>
      </c>
      <c r="P1189" s="201">
        <v>0</v>
      </c>
      <c r="Q1189" s="202">
        <v>6</v>
      </c>
      <c r="R1189" s="974">
        <v>188660</v>
      </c>
      <c r="S1189" s="974">
        <v>6520</v>
      </c>
      <c r="T1189" s="974">
        <v>0</v>
      </c>
      <c r="U1189" s="975">
        <v>195180</v>
      </c>
      <c r="V1189" s="212"/>
    </row>
    <row r="1190" spans="1:22" ht="25.5" customHeight="1" x14ac:dyDescent="0.15">
      <c r="A1190" s="302" t="s">
        <v>5523</v>
      </c>
      <c r="B1190" s="208" t="s">
        <v>5847</v>
      </c>
      <c r="C1190" s="209" t="s">
        <v>1728</v>
      </c>
      <c r="D1190" s="210" t="s">
        <v>24</v>
      </c>
      <c r="E1190" s="211" t="s">
        <v>5848</v>
      </c>
      <c r="F1190" s="230" t="s">
        <v>6368</v>
      </c>
      <c r="G1190" s="194" t="s">
        <v>1543</v>
      </c>
      <c r="H1190" s="195">
        <v>3</v>
      </c>
      <c r="I1190" s="196">
        <v>45180</v>
      </c>
      <c r="J1190" s="197">
        <v>45307</v>
      </c>
      <c r="K1190" s="197">
        <v>45310</v>
      </c>
      <c r="L1190" s="198" t="s">
        <v>836</v>
      </c>
      <c r="M1190" s="199" t="s">
        <v>1544</v>
      </c>
      <c r="N1190" s="200">
        <v>5</v>
      </c>
      <c r="O1190" s="201">
        <v>5</v>
      </c>
      <c r="P1190" s="201">
        <v>5</v>
      </c>
      <c r="Q1190" s="202">
        <v>15</v>
      </c>
      <c r="R1190" s="974">
        <v>422820</v>
      </c>
      <c r="S1190" s="974">
        <v>50517</v>
      </c>
      <c r="T1190" s="974">
        <v>50000</v>
      </c>
      <c r="U1190" s="975">
        <v>523337</v>
      </c>
      <c r="V1190" s="212"/>
    </row>
    <row r="1191" spans="1:22" ht="25.5" customHeight="1" x14ac:dyDescent="0.15">
      <c r="A1191" s="302" t="s">
        <v>5524</v>
      </c>
      <c r="B1191" s="208" t="s">
        <v>5849</v>
      </c>
      <c r="C1191" s="209" t="s">
        <v>1728</v>
      </c>
      <c r="D1191" s="210" t="s">
        <v>24</v>
      </c>
      <c r="E1191" s="211" t="s">
        <v>5850</v>
      </c>
      <c r="F1191" s="230" t="s">
        <v>6369</v>
      </c>
      <c r="G1191" s="194" t="s">
        <v>6224</v>
      </c>
      <c r="H1191" s="195">
        <v>2</v>
      </c>
      <c r="I1191" s="196">
        <v>45197</v>
      </c>
      <c r="J1191" s="197">
        <v>45198</v>
      </c>
      <c r="K1191" s="197"/>
      <c r="L1191" s="198" t="s">
        <v>474</v>
      </c>
      <c r="M1191" s="199" t="s">
        <v>480</v>
      </c>
      <c r="N1191" s="200">
        <v>3</v>
      </c>
      <c r="O1191" s="201">
        <v>3</v>
      </c>
      <c r="P1191" s="201">
        <v>0</v>
      </c>
      <c r="Q1191" s="202">
        <v>6</v>
      </c>
      <c r="R1191" s="974">
        <v>188660</v>
      </c>
      <c r="S1191" s="974">
        <v>291920</v>
      </c>
      <c r="T1191" s="974">
        <v>0</v>
      </c>
      <c r="U1191" s="975">
        <v>480580</v>
      </c>
      <c r="V1191" s="212"/>
    </row>
    <row r="1192" spans="1:22" ht="25.5" customHeight="1" x14ac:dyDescent="0.15">
      <c r="A1192" s="302" t="s">
        <v>5525</v>
      </c>
      <c r="B1192" s="208" t="s">
        <v>5851</v>
      </c>
      <c r="C1192" s="209" t="s">
        <v>1728</v>
      </c>
      <c r="D1192" s="210" t="s">
        <v>24</v>
      </c>
      <c r="E1192" s="211" t="s">
        <v>5852</v>
      </c>
      <c r="F1192" s="230" t="s">
        <v>6370</v>
      </c>
      <c r="G1192" s="194" t="s">
        <v>6225</v>
      </c>
      <c r="H1192" s="195">
        <v>3</v>
      </c>
      <c r="I1192" s="196">
        <v>45188</v>
      </c>
      <c r="J1192" s="197">
        <v>45189</v>
      </c>
      <c r="K1192" s="197">
        <v>45190</v>
      </c>
      <c r="L1192" s="198" t="s">
        <v>610</v>
      </c>
      <c r="M1192" s="199" t="s">
        <v>732</v>
      </c>
      <c r="N1192" s="200">
        <v>4</v>
      </c>
      <c r="O1192" s="201">
        <v>4</v>
      </c>
      <c r="P1192" s="201">
        <v>4</v>
      </c>
      <c r="Q1192" s="202">
        <v>12</v>
      </c>
      <c r="R1192" s="974">
        <v>341670</v>
      </c>
      <c r="S1192" s="974">
        <v>335652</v>
      </c>
      <c r="T1192" s="974">
        <v>0</v>
      </c>
      <c r="U1192" s="975">
        <v>677322</v>
      </c>
      <c r="V1192" s="212"/>
    </row>
    <row r="1193" spans="1:22" ht="25.5" customHeight="1" x14ac:dyDescent="0.15">
      <c r="A1193" s="302" t="s">
        <v>5526</v>
      </c>
      <c r="B1193" s="208" t="s">
        <v>5853</v>
      </c>
      <c r="C1193" s="209" t="s">
        <v>1728</v>
      </c>
      <c r="D1193" s="210" t="s">
        <v>24</v>
      </c>
      <c r="E1193" s="211" t="s">
        <v>5854</v>
      </c>
      <c r="F1193" s="230" t="s">
        <v>6371</v>
      </c>
      <c r="G1193" s="194" t="s">
        <v>6225</v>
      </c>
      <c r="H1193" s="195">
        <v>2</v>
      </c>
      <c r="I1193" s="196">
        <v>45271</v>
      </c>
      <c r="J1193" s="197">
        <v>45272</v>
      </c>
      <c r="K1193" s="197"/>
      <c r="L1193" s="198" t="s">
        <v>610</v>
      </c>
      <c r="M1193" s="199" t="s">
        <v>732</v>
      </c>
      <c r="N1193" s="200">
        <v>3</v>
      </c>
      <c r="O1193" s="201">
        <v>3</v>
      </c>
      <c r="P1193" s="201">
        <v>0</v>
      </c>
      <c r="Q1193" s="202">
        <v>6</v>
      </c>
      <c r="R1193" s="974">
        <v>188660</v>
      </c>
      <c r="S1193" s="974">
        <v>223420</v>
      </c>
      <c r="T1193" s="974">
        <v>12000</v>
      </c>
      <c r="U1193" s="975">
        <v>424080</v>
      </c>
      <c r="V1193" s="212"/>
    </row>
    <row r="1194" spans="1:22" ht="25.5" customHeight="1" x14ac:dyDescent="0.15">
      <c r="A1194" s="302" t="s">
        <v>5527</v>
      </c>
      <c r="B1194" s="208" t="s">
        <v>5855</v>
      </c>
      <c r="C1194" s="209" t="s">
        <v>1728</v>
      </c>
      <c r="D1194" s="210" t="s">
        <v>24</v>
      </c>
      <c r="E1194" s="211" t="s">
        <v>5856</v>
      </c>
      <c r="F1194" s="230" t="s">
        <v>6372</v>
      </c>
      <c r="G1194" s="194" t="s">
        <v>6226</v>
      </c>
      <c r="H1194" s="195">
        <v>2</v>
      </c>
      <c r="I1194" s="196">
        <v>45272</v>
      </c>
      <c r="J1194" s="197">
        <v>45275</v>
      </c>
      <c r="K1194" s="197"/>
      <c r="L1194" s="198" t="s">
        <v>1142</v>
      </c>
      <c r="M1194" s="199" t="s">
        <v>3949</v>
      </c>
      <c r="N1194" s="200">
        <v>3</v>
      </c>
      <c r="O1194" s="201">
        <v>3</v>
      </c>
      <c r="P1194" s="201">
        <v>0</v>
      </c>
      <c r="Q1194" s="202">
        <v>6</v>
      </c>
      <c r="R1194" s="974">
        <v>164900</v>
      </c>
      <c r="S1194" s="974">
        <v>2290</v>
      </c>
      <c r="T1194" s="974">
        <v>50000</v>
      </c>
      <c r="U1194" s="975">
        <v>217190</v>
      </c>
      <c r="V1194" s="212"/>
    </row>
    <row r="1195" spans="1:22" ht="25.5" customHeight="1" x14ac:dyDescent="0.15">
      <c r="A1195" s="302" t="s">
        <v>5528</v>
      </c>
      <c r="B1195" s="208" t="s">
        <v>5857</v>
      </c>
      <c r="C1195" s="209" t="s">
        <v>1728</v>
      </c>
      <c r="D1195" s="210" t="s">
        <v>24</v>
      </c>
      <c r="E1195" s="211" t="s">
        <v>5858</v>
      </c>
      <c r="F1195" s="230" t="s">
        <v>6373</v>
      </c>
      <c r="G1195" s="194" t="s">
        <v>2102</v>
      </c>
      <c r="H1195" s="195">
        <v>1</v>
      </c>
      <c r="I1195" s="196">
        <v>45202</v>
      </c>
      <c r="J1195" s="197"/>
      <c r="K1195" s="197"/>
      <c r="L1195" s="198" t="s">
        <v>462</v>
      </c>
      <c r="M1195" s="199" t="s">
        <v>941</v>
      </c>
      <c r="N1195" s="200">
        <v>5</v>
      </c>
      <c r="O1195" s="201">
        <v>0</v>
      </c>
      <c r="P1195" s="201">
        <v>0</v>
      </c>
      <c r="Q1195" s="202">
        <v>5</v>
      </c>
      <c r="R1195" s="974">
        <v>94250</v>
      </c>
      <c r="S1195" s="974">
        <v>9172</v>
      </c>
      <c r="T1195" s="974">
        <v>49940</v>
      </c>
      <c r="U1195" s="975">
        <v>153362</v>
      </c>
      <c r="V1195" s="212"/>
    </row>
    <row r="1196" spans="1:22" ht="25.5" customHeight="1" x14ac:dyDescent="0.15">
      <c r="A1196" s="302" t="s">
        <v>5529</v>
      </c>
      <c r="B1196" s="208" t="s">
        <v>5859</v>
      </c>
      <c r="C1196" s="209" t="s">
        <v>1728</v>
      </c>
      <c r="D1196" s="210" t="s">
        <v>24</v>
      </c>
      <c r="E1196" s="211" t="s">
        <v>5860</v>
      </c>
      <c r="F1196" s="230" t="s">
        <v>6374</v>
      </c>
      <c r="G1196" s="194" t="s">
        <v>6227</v>
      </c>
      <c r="H1196" s="195">
        <v>3</v>
      </c>
      <c r="I1196" s="196">
        <v>45260</v>
      </c>
      <c r="J1196" s="197">
        <v>45267</v>
      </c>
      <c r="K1196" s="197">
        <v>45281</v>
      </c>
      <c r="L1196" s="198" t="s">
        <v>610</v>
      </c>
      <c r="M1196" s="199" t="s">
        <v>2775</v>
      </c>
      <c r="N1196" s="200">
        <v>5</v>
      </c>
      <c r="O1196" s="201">
        <v>5</v>
      </c>
      <c r="P1196" s="201">
        <v>5</v>
      </c>
      <c r="Q1196" s="202">
        <v>15</v>
      </c>
      <c r="R1196" s="974">
        <v>352830</v>
      </c>
      <c r="S1196" s="974">
        <v>15465</v>
      </c>
      <c r="T1196" s="974">
        <v>49500</v>
      </c>
      <c r="U1196" s="975">
        <v>417795</v>
      </c>
      <c r="V1196" s="212"/>
    </row>
    <row r="1197" spans="1:22" ht="25.5" customHeight="1" x14ac:dyDescent="0.15">
      <c r="A1197" s="302" t="s">
        <v>5530</v>
      </c>
      <c r="B1197" s="208" t="s">
        <v>5861</v>
      </c>
      <c r="C1197" s="209" t="s">
        <v>1728</v>
      </c>
      <c r="D1197" s="210" t="s">
        <v>24</v>
      </c>
      <c r="E1197" s="211" t="s">
        <v>5862</v>
      </c>
      <c r="F1197" s="230" t="s">
        <v>6375</v>
      </c>
      <c r="G1197" s="194" t="s">
        <v>1585</v>
      </c>
      <c r="H1197" s="195">
        <v>1</v>
      </c>
      <c r="I1197" s="196">
        <v>45209</v>
      </c>
      <c r="J1197" s="197"/>
      <c r="K1197" s="197"/>
      <c r="L1197" s="198" t="s">
        <v>257</v>
      </c>
      <c r="M1197" s="199" t="s">
        <v>437</v>
      </c>
      <c r="N1197" s="200">
        <v>4</v>
      </c>
      <c r="O1197" s="201">
        <v>0</v>
      </c>
      <c r="P1197" s="201">
        <v>0</v>
      </c>
      <c r="Q1197" s="202">
        <v>4</v>
      </c>
      <c r="R1197" s="974">
        <v>113890</v>
      </c>
      <c r="S1197" s="974">
        <v>10654</v>
      </c>
      <c r="T1197" s="974">
        <v>10775</v>
      </c>
      <c r="U1197" s="975">
        <v>135319</v>
      </c>
      <c r="V1197" s="212"/>
    </row>
    <row r="1198" spans="1:22" ht="25.5" customHeight="1" x14ac:dyDescent="0.15">
      <c r="A1198" s="302" t="s">
        <v>5531</v>
      </c>
      <c r="B1198" s="208" t="s">
        <v>5863</v>
      </c>
      <c r="C1198" s="209" t="s">
        <v>1728</v>
      </c>
      <c r="D1198" s="210" t="s">
        <v>24</v>
      </c>
      <c r="E1198" s="211" t="s">
        <v>5864</v>
      </c>
      <c r="F1198" s="230" t="s">
        <v>6376</v>
      </c>
      <c r="G1198" s="194" t="s">
        <v>1585</v>
      </c>
      <c r="H1198" s="195">
        <v>1</v>
      </c>
      <c r="I1198" s="196">
        <v>45273</v>
      </c>
      <c r="J1198" s="197"/>
      <c r="K1198" s="197"/>
      <c r="L1198" s="198" t="s">
        <v>257</v>
      </c>
      <c r="M1198" s="199" t="s">
        <v>437</v>
      </c>
      <c r="N1198" s="200">
        <v>4</v>
      </c>
      <c r="O1198" s="201">
        <v>0</v>
      </c>
      <c r="P1198" s="201">
        <v>0</v>
      </c>
      <c r="Q1198" s="202">
        <v>4</v>
      </c>
      <c r="R1198" s="974">
        <v>113890</v>
      </c>
      <c r="S1198" s="974">
        <v>7186</v>
      </c>
      <c r="T1198" s="974">
        <v>10775</v>
      </c>
      <c r="U1198" s="975">
        <v>131851</v>
      </c>
      <c r="V1198" s="212"/>
    </row>
    <row r="1199" spans="1:22" ht="25.5" customHeight="1" x14ac:dyDescent="0.15">
      <c r="A1199" s="302" t="s">
        <v>5532</v>
      </c>
      <c r="B1199" s="208" t="s">
        <v>5865</v>
      </c>
      <c r="C1199" s="209" t="s">
        <v>1728</v>
      </c>
      <c r="D1199" s="210" t="s">
        <v>24</v>
      </c>
      <c r="E1199" s="211" t="s">
        <v>5866</v>
      </c>
      <c r="F1199" s="230" t="s">
        <v>6377</v>
      </c>
      <c r="G1199" s="194" t="s">
        <v>6228</v>
      </c>
      <c r="H1199" s="195">
        <v>1</v>
      </c>
      <c r="I1199" s="196">
        <v>45213</v>
      </c>
      <c r="J1199" s="197"/>
      <c r="K1199" s="197"/>
      <c r="L1199" s="198" t="s">
        <v>1142</v>
      </c>
      <c r="M1199" s="199" t="s">
        <v>723</v>
      </c>
      <c r="N1199" s="200">
        <v>4</v>
      </c>
      <c r="O1199" s="201">
        <v>0</v>
      </c>
      <c r="P1199" s="201">
        <v>0</v>
      </c>
      <c r="Q1199" s="202">
        <v>4</v>
      </c>
      <c r="R1199" s="974">
        <v>98050</v>
      </c>
      <c r="S1199" s="974">
        <v>17150</v>
      </c>
      <c r="T1199" s="974">
        <v>50000</v>
      </c>
      <c r="U1199" s="975">
        <v>165200</v>
      </c>
      <c r="V1199" s="212"/>
    </row>
    <row r="1200" spans="1:22" ht="25.5" customHeight="1" x14ac:dyDescent="0.15">
      <c r="A1200" s="302" t="s">
        <v>5533</v>
      </c>
      <c r="B1200" s="208" t="s">
        <v>5867</v>
      </c>
      <c r="C1200" s="209" t="s">
        <v>2137</v>
      </c>
      <c r="D1200" s="210" t="s">
        <v>25</v>
      </c>
      <c r="E1200" s="211" t="s">
        <v>5868</v>
      </c>
      <c r="F1200" s="230" t="s">
        <v>6378</v>
      </c>
      <c r="G1200" s="194" t="s">
        <v>6229</v>
      </c>
      <c r="H1200" s="195">
        <v>1</v>
      </c>
      <c r="I1200" s="196">
        <v>45282</v>
      </c>
      <c r="J1200" s="197"/>
      <c r="K1200" s="197"/>
      <c r="L1200" s="198" t="s">
        <v>257</v>
      </c>
      <c r="M1200" s="199" t="s">
        <v>437</v>
      </c>
      <c r="N1200" s="200">
        <v>2</v>
      </c>
      <c r="O1200" s="201">
        <v>0</v>
      </c>
      <c r="P1200" s="201">
        <v>0</v>
      </c>
      <c r="Q1200" s="202">
        <v>2</v>
      </c>
      <c r="R1200" s="974">
        <v>74770</v>
      </c>
      <c r="S1200" s="974">
        <v>3180</v>
      </c>
      <c r="T1200" s="974">
        <v>0</v>
      </c>
      <c r="U1200" s="975">
        <v>77950</v>
      </c>
      <c r="V1200" s="212"/>
    </row>
    <row r="1201" spans="1:22" ht="25.5" customHeight="1" x14ac:dyDescent="0.15">
      <c r="A1201" s="302" t="s">
        <v>5534</v>
      </c>
      <c r="B1201" s="208" t="s">
        <v>5869</v>
      </c>
      <c r="C1201" s="209" t="s">
        <v>2137</v>
      </c>
      <c r="D1201" s="210" t="s">
        <v>25</v>
      </c>
      <c r="E1201" s="211" t="s">
        <v>5870</v>
      </c>
      <c r="F1201" s="230" t="s">
        <v>6379</v>
      </c>
      <c r="G1201" s="194" t="s">
        <v>1066</v>
      </c>
      <c r="H1201" s="195">
        <v>1</v>
      </c>
      <c r="I1201" s="196">
        <v>45191</v>
      </c>
      <c r="J1201" s="197"/>
      <c r="K1201" s="197"/>
      <c r="L1201" s="198" t="s">
        <v>257</v>
      </c>
      <c r="M1201" s="199" t="s">
        <v>564</v>
      </c>
      <c r="N1201" s="200">
        <v>3</v>
      </c>
      <c r="O1201" s="201">
        <v>0</v>
      </c>
      <c r="P1201" s="201">
        <v>0</v>
      </c>
      <c r="Q1201" s="202">
        <v>3</v>
      </c>
      <c r="R1201" s="974">
        <v>84400</v>
      </c>
      <c r="S1201" s="974">
        <v>49172</v>
      </c>
      <c r="T1201" s="974">
        <v>23100</v>
      </c>
      <c r="U1201" s="975">
        <v>156672</v>
      </c>
      <c r="V1201" s="212"/>
    </row>
    <row r="1202" spans="1:22" ht="25.5" customHeight="1" x14ac:dyDescent="0.15">
      <c r="A1202" s="302" t="s">
        <v>5535</v>
      </c>
      <c r="B1202" s="208" t="s">
        <v>5871</v>
      </c>
      <c r="C1202" s="209" t="s">
        <v>2137</v>
      </c>
      <c r="D1202" s="210" t="s">
        <v>25</v>
      </c>
      <c r="E1202" s="211" t="s">
        <v>5872</v>
      </c>
      <c r="F1202" s="230" t="s">
        <v>6380</v>
      </c>
      <c r="G1202" s="194" t="s">
        <v>2163</v>
      </c>
      <c r="H1202" s="195">
        <v>2</v>
      </c>
      <c r="I1202" s="196">
        <v>45272</v>
      </c>
      <c r="J1202" s="197">
        <v>45273</v>
      </c>
      <c r="K1202" s="197"/>
      <c r="L1202" s="198" t="s">
        <v>462</v>
      </c>
      <c r="M1202" s="199" t="s">
        <v>463</v>
      </c>
      <c r="N1202" s="200">
        <v>5</v>
      </c>
      <c r="O1202" s="201">
        <v>5</v>
      </c>
      <c r="P1202" s="201">
        <v>0</v>
      </c>
      <c r="Q1202" s="202">
        <v>10</v>
      </c>
      <c r="R1202" s="974">
        <v>201700</v>
      </c>
      <c r="S1202" s="974">
        <v>9600</v>
      </c>
      <c r="T1202" s="974">
        <v>0</v>
      </c>
      <c r="U1202" s="975">
        <v>211300</v>
      </c>
      <c r="V1202" s="212"/>
    </row>
    <row r="1203" spans="1:22" ht="25.5" customHeight="1" x14ac:dyDescent="0.15">
      <c r="A1203" s="302" t="s">
        <v>5536</v>
      </c>
      <c r="B1203" s="208" t="s">
        <v>5873</v>
      </c>
      <c r="C1203" s="209" t="s">
        <v>2137</v>
      </c>
      <c r="D1203" s="210" t="s">
        <v>25</v>
      </c>
      <c r="E1203" s="211" t="s">
        <v>5874</v>
      </c>
      <c r="F1203" s="230" t="s">
        <v>6381</v>
      </c>
      <c r="G1203" s="194" t="s">
        <v>6230</v>
      </c>
      <c r="H1203" s="195">
        <v>3</v>
      </c>
      <c r="I1203" s="196">
        <v>45173</v>
      </c>
      <c r="J1203" s="197">
        <v>45201</v>
      </c>
      <c r="K1203" s="197">
        <v>45250</v>
      </c>
      <c r="L1203" s="198" t="s">
        <v>462</v>
      </c>
      <c r="M1203" s="199" t="s">
        <v>941</v>
      </c>
      <c r="N1203" s="200">
        <v>4</v>
      </c>
      <c r="O1203" s="201">
        <v>4</v>
      </c>
      <c r="P1203" s="201">
        <v>4</v>
      </c>
      <c r="Q1203" s="202">
        <v>12</v>
      </c>
      <c r="R1203" s="974">
        <v>315270</v>
      </c>
      <c r="S1203" s="974">
        <v>19696</v>
      </c>
      <c r="T1203" s="974">
        <v>49830</v>
      </c>
      <c r="U1203" s="975">
        <v>384796</v>
      </c>
      <c r="V1203" s="212"/>
    </row>
    <row r="1204" spans="1:22" ht="25.5" customHeight="1" x14ac:dyDescent="0.15">
      <c r="A1204" s="302" t="s">
        <v>5537</v>
      </c>
      <c r="B1204" s="208" t="s">
        <v>5875</v>
      </c>
      <c r="C1204" s="209" t="s">
        <v>2203</v>
      </c>
      <c r="D1204" s="210" t="s">
        <v>26</v>
      </c>
      <c r="E1204" s="211" t="s">
        <v>5876</v>
      </c>
      <c r="F1204" s="230" t="s">
        <v>6382</v>
      </c>
      <c r="G1204" s="194" t="s">
        <v>841</v>
      </c>
      <c r="H1204" s="195">
        <v>3</v>
      </c>
      <c r="I1204" s="196">
        <v>45267</v>
      </c>
      <c r="J1204" s="197">
        <v>45274</v>
      </c>
      <c r="K1204" s="197">
        <v>45302</v>
      </c>
      <c r="L1204" s="198" t="s">
        <v>610</v>
      </c>
      <c r="M1204" s="199" t="s">
        <v>732</v>
      </c>
      <c r="N1204" s="200">
        <v>5</v>
      </c>
      <c r="O1204" s="201">
        <v>5</v>
      </c>
      <c r="P1204" s="201">
        <v>5</v>
      </c>
      <c r="Q1204" s="202">
        <v>15</v>
      </c>
      <c r="R1204" s="974">
        <v>340950</v>
      </c>
      <c r="S1204" s="974">
        <v>55758</v>
      </c>
      <c r="T1204" s="974">
        <v>0</v>
      </c>
      <c r="U1204" s="975">
        <v>396708</v>
      </c>
      <c r="V1204" s="212"/>
    </row>
    <row r="1205" spans="1:22" ht="25.5" customHeight="1" x14ac:dyDescent="0.15">
      <c r="A1205" s="302" t="s">
        <v>5538</v>
      </c>
      <c r="B1205" s="208" t="s">
        <v>5877</v>
      </c>
      <c r="C1205" s="209" t="s">
        <v>2203</v>
      </c>
      <c r="D1205" s="210" t="s">
        <v>26</v>
      </c>
      <c r="E1205" s="211" t="s">
        <v>5878</v>
      </c>
      <c r="F1205" s="230" t="s">
        <v>6383</v>
      </c>
      <c r="G1205" s="194" t="s">
        <v>841</v>
      </c>
      <c r="H1205" s="195">
        <v>3</v>
      </c>
      <c r="I1205" s="196">
        <v>45175</v>
      </c>
      <c r="J1205" s="197">
        <v>45182</v>
      </c>
      <c r="K1205" s="197">
        <v>45189</v>
      </c>
      <c r="L1205" s="198" t="s">
        <v>610</v>
      </c>
      <c r="M1205" s="199" t="s">
        <v>732</v>
      </c>
      <c r="N1205" s="200">
        <v>5</v>
      </c>
      <c r="O1205" s="201">
        <v>5</v>
      </c>
      <c r="P1205" s="201">
        <v>5</v>
      </c>
      <c r="Q1205" s="202">
        <v>15</v>
      </c>
      <c r="R1205" s="974">
        <v>340950</v>
      </c>
      <c r="S1205" s="974">
        <v>101496</v>
      </c>
      <c r="T1205" s="974">
        <v>0</v>
      </c>
      <c r="U1205" s="975">
        <v>442446</v>
      </c>
      <c r="V1205" s="212"/>
    </row>
    <row r="1206" spans="1:22" ht="25.5" customHeight="1" x14ac:dyDescent="0.15">
      <c r="A1206" s="302" t="s">
        <v>5539</v>
      </c>
      <c r="B1206" s="208" t="s">
        <v>5879</v>
      </c>
      <c r="C1206" s="209" t="s">
        <v>2203</v>
      </c>
      <c r="D1206" s="210" t="s">
        <v>26</v>
      </c>
      <c r="E1206" s="211" t="s">
        <v>5880</v>
      </c>
      <c r="F1206" s="230" t="s">
        <v>6384</v>
      </c>
      <c r="G1206" s="194" t="s">
        <v>841</v>
      </c>
      <c r="H1206" s="195">
        <v>3</v>
      </c>
      <c r="I1206" s="196">
        <v>45209</v>
      </c>
      <c r="J1206" s="197">
        <v>45216</v>
      </c>
      <c r="K1206" s="197">
        <v>45223</v>
      </c>
      <c r="L1206" s="198" t="s">
        <v>610</v>
      </c>
      <c r="M1206" s="199" t="s">
        <v>732</v>
      </c>
      <c r="N1206" s="200">
        <v>5</v>
      </c>
      <c r="O1206" s="201">
        <v>5</v>
      </c>
      <c r="P1206" s="201">
        <v>5</v>
      </c>
      <c r="Q1206" s="202">
        <v>15</v>
      </c>
      <c r="R1206" s="974">
        <v>400350</v>
      </c>
      <c r="S1206" s="974">
        <v>173868</v>
      </c>
      <c r="T1206" s="974">
        <v>0</v>
      </c>
      <c r="U1206" s="975">
        <v>574218</v>
      </c>
      <c r="V1206" s="212"/>
    </row>
    <row r="1207" spans="1:22" ht="25.5" customHeight="1" x14ac:dyDescent="0.15">
      <c r="A1207" s="302" t="s">
        <v>5540</v>
      </c>
      <c r="B1207" s="208" t="s">
        <v>5881</v>
      </c>
      <c r="C1207" s="209" t="s">
        <v>2203</v>
      </c>
      <c r="D1207" s="210" t="s">
        <v>26</v>
      </c>
      <c r="E1207" s="211" t="s">
        <v>5882</v>
      </c>
      <c r="F1207" s="230" t="s">
        <v>6385</v>
      </c>
      <c r="G1207" s="194" t="s">
        <v>841</v>
      </c>
      <c r="H1207" s="195">
        <v>3</v>
      </c>
      <c r="I1207" s="196">
        <v>45237</v>
      </c>
      <c r="J1207" s="197">
        <v>45244</v>
      </c>
      <c r="K1207" s="197">
        <v>45251</v>
      </c>
      <c r="L1207" s="198" t="s">
        <v>610</v>
      </c>
      <c r="M1207" s="199" t="s">
        <v>732</v>
      </c>
      <c r="N1207" s="200">
        <v>5</v>
      </c>
      <c r="O1207" s="201">
        <v>5</v>
      </c>
      <c r="P1207" s="201">
        <v>5</v>
      </c>
      <c r="Q1207" s="202">
        <v>15</v>
      </c>
      <c r="R1207" s="974">
        <v>340950</v>
      </c>
      <c r="S1207" s="974">
        <v>52168</v>
      </c>
      <c r="T1207" s="974">
        <v>0</v>
      </c>
      <c r="U1207" s="975">
        <v>393118</v>
      </c>
      <c r="V1207" s="212"/>
    </row>
    <row r="1208" spans="1:22" ht="25.5" customHeight="1" x14ac:dyDescent="0.15">
      <c r="A1208" s="302" t="s">
        <v>5541</v>
      </c>
      <c r="B1208" s="208" t="s">
        <v>5883</v>
      </c>
      <c r="C1208" s="209" t="s">
        <v>2203</v>
      </c>
      <c r="D1208" s="210" t="s">
        <v>26</v>
      </c>
      <c r="E1208" s="211" t="s">
        <v>5884</v>
      </c>
      <c r="F1208" s="230" t="s">
        <v>6386</v>
      </c>
      <c r="G1208" s="194" t="s">
        <v>2298</v>
      </c>
      <c r="H1208" s="195">
        <v>1</v>
      </c>
      <c r="I1208" s="196">
        <v>45251</v>
      </c>
      <c r="J1208" s="197"/>
      <c r="K1208" s="197"/>
      <c r="L1208" s="198" t="s">
        <v>836</v>
      </c>
      <c r="M1208" s="199" t="s">
        <v>837</v>
      </c>
      <c r="N1208" s="200">
        <v>5</v>
      </c>
      <c r="O1208" s="201">
        <v>0</v>
      </c>
      <c r="P1208" s="201">
        <v>0</v>
      </c>
      <c r="Q1208" s="202">
        <v>5</v>
      </c>
      <c r="R1208" s="974">
        <v>95570</v>
      </c>
      <c r="S1208" s="974">
        <v>64059</v>
      </c>
      <c r="T1208" s="974">
        <v>50000</v>
      </c>
      <c r="U1208" s="975">
        <v>209629</v>
      </c>
      <c r="V1208" s="212"/>
    </row>
    <row r="1209" spans="1:22" ht="25.5" customHeight="1" x14ac:dyDescent="0.15">
      <c r="A1209" s="302" t="s">
        <v>5542</v>
      </c>
      <c r="B1209" s="208" t="s">
        <v>5885</v>
      </c>
      <c r="C1209" s="209" t="s">
        <v>2338</v>
      </c>
      <c r="D1209" s="210" t="s">
        <v>28</v>
      </c>
      <c r="E1209" s="211" t="s">
        <v>5886</v>
      </c>
      <c r="F1209" s="230" t="s">
        <v>6387</v>
      </c>
      <c r="G1209" s="194" t="s">
        <v>6218</v>
      </c>
      <c r="H1209" s="195">
        <v>2</v>
      </c>
      <c r="I1209" s="196">
        <v>45306</v>
      </c>
      <c r="J1209" s="197">
        <v>45307</v>
      </c>
      <c r="K1209" s="197"/>
      <c r="L1209" s="198" t="s">
        <v>610</v>
      </c>
      <c r="M1209" s="199" t="s">
        <v>732</v>
      </c>
      <c r="N1209" s="200">
        <v>3</v>
      </c>
      <c r="O1209" s="201">
        <v>3</v>
      </c>
      <c r="P1209" s="201">
        <v>0</v>
      </c>
      <c r="Q1209" s="202">
        <v>6</v>
      </c>
      <c r="R1209" s="974">
        <v>188660</v>
      </c>
      <c r="S1209" s="974">
        <v>334860</v>
      </c>
      <c r="T1209" s="974">
        <v>0</v>
      </c>
      <c r="U1209" s="975">
        <v>523520</v>
      </c>
      <c r="V1209" s="212"/>
    </row>
    <row r="1210" spans="1:22" ht="25.5" customHeight="1" x14ac:dyDescent="0.15">
      <c r="A1210" s="302" t="s">
        <v>5543</v>
      </c>
      <c r="B1210" s="208" t="s">
        <v>5887</v>
      </c>
      <c r="C1210" s="209" t="s">
        <v>2338</v>
      </c>
      <c r="D1210" s="210" t="s">
        <v>28</v>
      </c>
      <c r="E1210" s="211" t="s">
        <v>5888</v>
      </c>
      <c r="F1210" s="230" t="s">
        <v>6388</v>
      </c>
      <c r="G1210" s="194" t="s">
        <v>6218</v>
      </c>
      <c r="H1210" s="195">
        <v>2</v>
      </c>
      <c r="I1210" s="196">
        <v>45306</v>
      </c>
      <c r="J1210" s="197">
        <v>45307</v>
      </c>
      <c r="K1210" s="197"/>
      <c r="L1210" s="198" t="s">
        <v>610</v>
      </c>
      <c r="M1210" s="199" t="s">
        <v>732</v>
      </c>
      <c r="N1210" s="200">
        <v>3</v>
      </c>
      <c r="O1210" s="201">
        <v>3</v>
      </c>
      <c r="P1210" s="201">
        <v>0</v>
      </c>
      <c r="Q1210" s="202">
        <v>6</v>
      </c>
      <c r="R1210" s="974">
        <v>149540</v>
      </c>
      <c r="S1210" s="974">
        <v>0</v>
      </c>
      <c r="T1210" s="974">
        <v>0</v>
      </c>
      <c r="U1210" s="975">
        <v>149540</v>
      </c>
      <c r="V1210" s="212"/>
    </row>
    <row r="1211" spans="1:22" ht="25.5" customHeight="1" x14ac:dyDescent="0.15">
      <c r="A1211" s="302" t="s">
        <v>5544</v>
      </c>
      <c r="B1211" s="208" t="s">
        <v>5889</v>
      </c>
      <c r="C1211" s="209" t="s">
        <v>2338</v>
      </c>
      <c r="D1211" s="210" t="s">
        <v>28</v>
      </c>
      <c r="E1211" s="211" t="s">
        <v>5890</v>
      </c>
      <c r="F1211" s="230" t="s">
        <v>6389</v>
      </c>
      <c r="G1211" s="194" t="s">
        <v>6218</v>
      </c>
      <c r="H1211" s="195">
        <v>3</v>
      </c>
      <c r="I1211" s="196">
        <v>45278</v>
      </c>
      <c r="J1211" s="197">
        <v>45279</v>
      </c>
      <c r="K1211" s="197">
        <v>45280</v>
      </c>
      <c r="L1211" s="198" t="s">
        <v>610</v>
      </c>
      <c r="M1211" s="199" t="s">
        <v>732</v>
      </c>
      <c r="N1211" s="200">
        <v>3</v>
      </c>
      <c r="O1211" s="201">
        <v>3</v>
      </c>
      <c r="P1211" s="201">
        <v>3</v>
      </c>
      <c r="Q1211" s="202">
        <v>9</v>
      </c>
      <c r="R1211" s="974">
        <v>282990</v>
      </c>
      <c r="S1211" s="974">
        <v>390040</v>
      </c>
      <c r="T1211" s="974">
        <v>0</v>
      </c>
      <c r="U1211" s="975">
        <v>673030</v>
      </c>
      <c r="V1211" s="212"/>
    </row>
    <row r="1212" spans="1:22" ht="25.5" customHeight="1" x14ac:dyDescent="0.15">
      <c r="A1212" s="302" t="s">
        <v>5545</v>
      </c>
      <c r="B1212" s="208" t="s">
        <v>5891</v>
      </c>
      <c r="C1212" s="209" t="s">
        <v>2338</v>
      </c>
      <c r="D1212" s="210" t="s">
        <v>28</v>
      </c>
      <c r="E1212" s="211" t="s">
        <v>5892</v>
      </c>
      <c r="F1212" s="230" t="s">
        <v>6390</v>
      </c>
      <c r="G1212" s="194" t="s">
        <v>6194</v>
      </c>
      <c r="H1212" s="195">
        <v>2</v>
      </c>
      <c r="I1212" s="196">
        <v>45306</v>
      </c>
      <c r="J1212" s="197">
        <v>45307</v>
      </c>
      <c r="K1212" s="197"/>
      <c r="L1212" s="198" t="s">
        <v>257</v>
      </c>
      <c r="M1212" s="199" t="s">
        <v>521</v>
      </c>
      <c r="N1212" s="200">
        <v>5</v>
      </c>
      <c r="O1212" s="201">
        <v>5</v>
      </c>
      <c r="P1212" s="201">
        <v>0</v>
      </c>
      <c r="Q1212" s="202">
        <v>10</v>
      </c>
      <c r="R1212" s="974">
        <v>284020</v>
      </c>
      <c r="S1212" s="974">
        <v>321860</v>
      </c>
      <c r="T1212" s="974">
        <v>50000</v>
      </c>
      <c r="U1212" s="975">
        <v>655880</v>
      </c>
      <c r="V1212" s="212"/>
    </row>
    <row r="1213" spans="1:22" ht="25.5" customHeight="1" x14ac:dyDescent="0.15">
      <c r="A1213" s="302" t="s">
        <v>5546</v>
      </c>
      <c r="B1213" s="208" t="s">
        <v>5893</v>
      </c>
      <c r="C1213" s="209" t="s">
        <v>2338</v>
      </c>
      <c r="D1213" s="210" t="s">
        <v>28</v>
      </c>
      <c r="E1213" s="211" t="s">
        <v>5894</v>
      </c>
      <c r="F1213" s="230" t="s">
        <v>6391</v>
      </c>
      <c r="G1213" s="194" t="s">
        <v>6207</v>
      </c>
      <c r="H1213" s="195">
        <v>3</v>
      </c>
      <c r="I1213" s="196">
        <v>45183</v>
      </c>
      <c r="J1213" s="197">
        <v>45184</v>
      </c>
      <c r="K1213" s="197">
        <v>45254</v>
      </c>
      <c r="L1213" s="198" t="s">
        <v>257</v>
      </c>
      <c r="M1213" s="199" t="s">
        <v>521</v>
      </c>
      <c r="N1213" s="200">
        <v>5</v>
      </c>
      <c r="O1213" s="201">
        <v>5</v>
      </c>
      <c r="P1213" s="201">
        <v>5</v>
      </c>
      <c r="Q1213" s="202">
        <v>15</v>
      </c>
      <c r="R1213" s="974">
        <v>400350</v>
      </c>
      <c r="S1213" s="974">
        <v>503480</v>
      </c>
      <c r="T1213" s="974">
        <v>0</v>
      </c>
      <c r="U1213" s="975">
        <v>903830</v>
      </c>
      <c r="V1213" s="212"/>
    </row>
    <row r="1214" spans="1:22" ht="25.5" customHeight="1" x14ac:dyDescent="0.15">
      <c r="A1214" s="302" t="s">
        <v>5547</v>
      </c>
      <c r="B1214" s="208" t="s">
        <v>5895</v>
      </c>
      <c r="C1214" s="209" t="s">
        <v>2338</v>
      </c>
      <c r="D1214" s="210" t="s">
        <v>28</v>
      </c>
      <c r="E1214" s="211" t="s">
        <v>5896</v>
      </c>
      <c r="F1214" s="230" t="s">
        <v>6392</v>
      </c>
      <c r="G1214" s="194" t="s">
        <v>6207</v>
      </c>
      <c r="H1214" s="195">
        <v>3</v>
      </c>
      <c r="I1214" s="196">
        <v>45196</v>
      </c>
      <c r="J1214" s="197">
        <v>45271</v>
      </c>
      <c r="K1214" s="197">
        <v>45272</v>
      </c>
      <c r="L1214" s="198" t="s">
        <v>257</v>
      </c>
      <c r="M1214" s="199" t="s">
        <v>521</v>
      </c>
      <c r="N1214" s="200">
        <v>5</v>
      </c>
      <c r="O1214" s="201">
        <v>5</v>
      </c>
      <c r="P1214" s="201">
        <v>5</v>
      </c>
      <c r="Q1214" s="202">
        <v>15</v>
      </c>
      <c r="R1214" s="974">
        <v>400350</v>
      </c>
      <c r="S1214" s="974">
        <v>476066</v>
      </c>
      <c r="T1214" s="974">
        <v>0</v>
      </c>
      <c r="U1214" s="975">
        <v>876416</v>
      </c>
      <c r="V1214" s="212"/>
    </row>
    <row r="1215" spans="1:22" ht="25.5" customHeight="1" x14ac:dyDescent="0.15">
      <c r="A1215" s="302" t="s">
        <v>5548</v>
      </c>
      <c r="B1215" s="208" t="s">
        <v>5897</v>
      </c>
      <c r="C1215" s="209" t="s">
        <v>2338</v>
      </c>
      <c r="D1215" s="210" t="s">
        <v>28</v>
      </c>
      <c r="E1215" s="211" t="s">
        <v>5898</v>
      </c>
      <c r="F1215" s="230" t="s">
        <v>6393</v>
      </c>
      <c r="G1215" s="194" t="s">
        <v>6202</v>
      </c>
      <c r="H1215" s="195">
        <v>3</v>
      </c>
      <c r="I1215" s="196">
        <v>45182</v>
      </c>
      <c r="J1215" s="197">
        <v>45183</v>
      </c>
      <c r="K1215" s="197">
        <v>45303</v>
      </c>
      <c r="L1215" s="198" t="s">
        <v>257</v>
      </c>
      <c r="M1215" s="199" t="s">
        <v>521</v>
      </c>
      <c r="N1215" s="200">
        <v>5</v>
      </c>
      <c r="O1215" s="201">
        <v>5</v>
      </c>
      <c r="P1215" s="201">
        <v>5</v>
      </c>
      <c r="Q1215" s="202">
        <v>15</v>
      </c>
      <c r="R1215" s="974">
        <v>400350</v>
      </c>
      <c r="S1215" s="974">
        <v>498336</v>
      </c>
      <c r="T1215" s="974">
        <v>0</v>
      </c>
      <c r="U1215" s="975">
        <v>898686</v>
      </c>
      <c r="V1215" s="212"/>
    </row>
    <row r="1216" spans="1:22" ht="25.5" customHeight="1" x14ac:dyDescent="0.15">
      <c r="A1216" s="302" t="s">
        <v>5549</v>
      </c>
      <c r="B1216" s="208" t="s">
        <v>5899</v>
      </c>
      <c r="C1216" s="209" t="s">
        <v>2338</v>
      </c>
      <c r="D1216" s="210" t="s">
        <v>28</v>
      </c>
      <c r="E1216" s="211" t="s">
        <v>5900</v>
      </c>
      <c r="F1216" s="230" t="s">
        <v>6394</v>
      </c>
      <c r="G1216" s="194" t="s">
        <v>6202</v>
      </c>
      <c r="H1216" s="195">
        <v>3</v>
      </c>
      <c r="I1216" s="196">
        <v>45194</v>
      </c>
      <c r="J1216" s="197">
        <v>45195</v>
      </c>
      <c r="K1216" s="197">
        <v>45254</v>
      </c>
      <c r="L1216" s="198" t="s">
        <v>257</v>
      </c>
      <c r="M1216" s="199" t="s">
        <v>521</v>
      </c>
      <c r="N1216" s="200">
        <v>5</v>
      </c>
      <c r="O1216" s="201">
        <v>5</v>
      </c>
      <c r="P1216" s="201">
        <v>5</v>
      </c>
      <c r="Q1216" s="202">
        <v>15</v>
      </c>
      <c r="R1216" s="974">
        <v>400350</v>
      </c>
      <c r="S1216" s="974">
        <v>502160</v>
      </c>
      <c r="T1216" s="974">
        <v>0</v>
      </c>
      <c r="U1216" s="975">
        <v>902510</v>
      </c>
      <c r="V1216" s="212"/>
    </row>
    <row r="1217" spans="1:22" ht="25.5" customHeight="1" x14ac:dyDescent="0.15">
      <c r="A1217" s="302" t="s">
        <v>5550</v>
      </c>
      <c r="B1217" s="208" t="s">
        <v>5901</v>
      </c>
      <c r="C1217" s="209" t="s">
        <v>2369</v>
      </c>
      <c r="D1217" s="210" t="s">
        <v>29</v>
      </c>
      <c r="E1217" s="211" t="s">
        <v>5902</v>
      </c>
      <c r="F1217" s="230" t="s">
        <v>6395</v>
      </c>
      <c r="G1217" s="194" t="s">
        <v>6207</v>
      </c>
      <c r="H1217" s="195">
        <v>3</v>
      </c>
      <c r="I1217" s="196">
        <v>45177</v>
      </c>
      <c r="J1217" s="197">
        <v>45268</v>
      </c>
      <c r="K1217" s="197">
        <v>45308</v>
      </c>
      <c r="L1217" s="198" t="s">
        <v>257</v>
      </c>
      <c r="M1217" s="199" t="s">
        <v>521</v>
      </c>
      <c r="N1217" s="200">
        <v>5</v>
      </c>
      <c r="O1217" s="201">
        <v>5</v>
      </c>
      <c r="P1217" s="201">
        <v>5</v>
      </c>
      <c r="Q1217" s="202">
        <v>15</v>
      </c>
      <c r="R1217" s="974">
        <v>400350</v>
      </c>
      <c r="S1217" s="974">
        <v>448058</v>
      </c>
      <c r="T1217" s="974">
        <v>0</v>
      </c>
      <c r="U1217" s="975">
        <v>848408</v>
      </c>
      <c r="V1217" s="212"/>
    </row>
    <row r="1218" spans="1:22" ht="25.5" customHeight="1" x14ac:dyDescent="0.15">
      <c r="A1218" s="302" t="s">
        <v>5551</v>
      </c>
      <c r="B1218" s="208" t="s">
        <v>5903</v>
      </c>
      <c r="C1218" s="209" t="s">
        <v>2369</v>
      </c>
      <c r="D1218" s="210" t="s">
        <v>29</v>
      </c>
      <c r="E1218" s="211" t="s">
        <v>5904</v>
      </c>
      <c r="F1218" s="230" t="s">
        <v>6396</v>
      </c>
      <c r="G1218" s="194" t="s">
        <v>2421</v>
      </c>
      <c r="H1218" s="195">
        <v>1</v>
      </c>
      <c r="I1218" s="196">
        <v>45254</v>
      </c>
      <c r="J1218" s="197"/>
      <c r="K1218" s="197"/>
      <c r="L1218" s="198" t="s">
        <v>462</v>
      </c>
      <c r="M1218" s="199" t="s">
        <v>717</v>
      </c>
      <c r="N1218" s="200">
        <v>5</v>
      </c>
      <c r="O1218" s="201">
        <v>0</v>
      </c>
      <c r="P1218" s="201">
        <v>0</v>
      </c>
      <c r="Q1218" s="202">
        <v>5</v>
      </c>
      <c r="R1218" s="974">
        <v>99600</v>
      </c>
      <c r="S1218" s="974">
        <v>28165</v>
      </c>
      <c r="T1218" s="974">
        <v>0</v>
      </c>
      <c r="U1218" s="975">
        <v>127765</v>
      </c>
      <c r="V1218" s="212"/>
    </row>
    <row r="1219" spans="1:22" ht="25.5" customHeight="1" x14ac:dyDescent="0.15">
      <c r="A1219" s="302" t="s">
        <v>5552</v>
      </c>
      <c r="B1219" s="208" t="s">
        <v>5905</v>
      </c>
      <c r="C1219" s="209" t="s">
        <v>2369</v>
      </c>
      <c r="D1219" s="210" t="s">
        <v>29</v>
      </c>
      <c r="E1219" s="211" t="s">
        <v>5906</v>
      </c>
      <c r="F1219" s="230" t="s">
        <v>6397</v>
      </c>
      <c r="G1219" s="194" t="s">
        <v>6202</v>
      </c>
      <c r="H1219" s="195">
        <v>3</v>
      </c>
      <c r="I1219" s="196">
        <v>45191</v>
      </c>
      <c r="J1219" s="197">
        <v>45231</v>
      </c>
      <c r="K1219" s="197">
        <v>45264</v>
      </c>
      <c r="L1219" s="198" t="s">
        <v>257</v>
      </c>
      <c r="M1219" s="199" t="s">
        <v>521</v>
      </c>
      <c r="N1219" s="200">
        <v>5</v>
      </c>
      <c r="O1219" s="201">
        <v>5</v>
      </c>
      <c r="P1219" s="201">
        <v>5</v>
      </c>
      <c r="Q1219" s="202">
        <v>15</v>
      </c>
      <c r="R1219" s="974">
        <v>400350</v>
      </c>
      <c r="S1219" s="974">
        <v>465424</v>
      </c>
      <c r="T1219" s="974">
        <v>0</v>
      </c>
      <c r="U1219" s="975">
        <v>865774</v>
      </c>
      <c r="V1219" s="212"/>
    </row>
    <row r="1220" spans="1:22" ht="25.5" customHeight="1" x14ac:dyDescent="0.15">
      <c r="A1220" s="302" t="s">
        <v>5553</v>
      </c>
      <c r="B1220" s="208" t="s">
        <v>5907</v>
      </c>
      <c r="C1220" s="209" t="s">
        <v>2451</v>
      </c>
      <c r="D1220" s="210" t="s">
        <v>31</v>
      </c>
      <c r="E1220" s="211" t="s">
        <v>5908</v>
      </c>
      <c r="F1220" s="230" t="s">
        <v>6398</v>
      </c>
      <c r="G1220" s="194" t="s">
        <v>2476</v>
      </c>
      <c r="H1220" s="195">
        <v>3</v>
      </c>
      <c r="I1220" s="196">
        <v>45163</v>
      </c>
      <c r="J1220" s="197">
        <v>45177</v>
      </c>
      <c r="K1220" s="197">
        <v>45261</v>
      </c>
      <c r="L1220" s="198" t="s">
        <v>257</v>
      </c>
      <c r="M1220" s="199" t="s">
        <v>431</v>
      </c>
      <c r="N1220" s="200">
        <v>5</v>
      </c>
      <c r="O1220" s="201">
        <v>5</v>
      </c>
      <c r="P1220" s="201">
        <v>5</v>
      </c>
      <c r="Q1220" s="202">
        <v>15</v>
      </c>
      <c r="R1220" s="974">
        <v>400350</v>
      </c>
      <c r="S1220" s="974">
        <v>469560</v>
      </c>
      <c r="T1220" s="974">
        <v>0</v>
      </c>
      <c r="U1220" s="975">
        <v>869910</v>
      </c>
      <c r="V1220" s="212"/>
    </row>
    <row r="1221" spans="1:22" ht="25.5" customHeight="1" x14ac:dyDescent="0.15">
      <c r="A1221" s="302" t="s">
        <v>5554</v>
      </c>
      <c r="B1221" s="208" t="s">
        <v>5909</v>
      </c>
      <c r="C1221" s="209" t="s">
        <v>2498</v>
      </c>
      <c r="D1221" s="210" t="s">
        <v>32</v>
      </c>
      <c r="E1221" s="211" t="s">
        <v>5910</v>
      </c>
      <c r="F1221" s="230" t="s">
        <v>6399</v>
      </c>
      <c r="G1221" s="194" t="s">
        <v>6231</v>
      </c>
      <c r="H1221" s="195">
        <v>2</v>
      </c>
      <c r="I1221" s="196">
        <v>45211</v>
      </c>
      <c r="J1221" s="197">
        <v>45212</v>
      </c>
      <c r="K1221" s="197"/>
      <c r="L1221" s="198" t="s">
        <v>462</v>
      </c>
      <c r="M1221" s="199" t="s">
        <v>3157</v>
      </c>
      <c r="N1221" s="200">
        <v>2</v>
      </c>
      <c r="O1221" s="201">
        <v>3</v>
      </c>
      <c r="P1221" s="201">
        <v>0</v>
      </c>
      <c r="Q1221" s="202">
        <v>5</v>
      </c>
      <c r="R1221" s="974">
        <v>133700</v>
      </c>
      <c r="S1221" s="974">
        <v>32611</v>
      </c>
      <c r="T1221" s="974">
        <v>0</v>
      </c>
      <c r="U1221" s="975">
        <v>166311</v>
      </c>
      <c r="V1221" s="212"/>
    </row>
    <row r="1222" spans="1:22" ht="25.5" customHeight="1" x14ac:dyDescent="0.15">
      <c r="A1222" s="302" t="s">
        <v>5555</v>
      </c>
      <c r="B1222" s="208" t="s">
        <v>5911</v>
      </c>
      <c r="C1222" s="209" t="s">
        <v>2588</v>
      </c>
      <c r="D1222" s="210" t="s">
        <v>34</v>
      </c>
      <c r="E1222" s="211" t="s">
        <v>5912</v>
      </c>
      <c r="F1222" s="230" t="s">
        <v>6400</v>
      </c>
      <c r="G1222" s="194" t="s">
        <v>6232</v>
      </c>
      <c r="H1222" s="195">
        <v>2</v>
      </c>
      <c r="I1222" s="196">
        <v>45272</v>
      </c>
      <c r="J1222" s="197">
        <v>45273</v>
      </c>
      <c r="K1222" s="197"/>
      <c r="L1222" s="198" t="s">
        <v>462</v>
      </c>
      <c r="M1222" s="199" t="s">
        <v>717</v>
      </c>
      <c r="N1222" s="200">
        <v>5</v>
      </c>
      <c r="O1222" s="201">
        <v>5</v>
      </c>
      <c r="P1222" s="201">
        <v>0</v>
      </c>
      <c r="Q1222" s="202">
        <v>10</v>
      </c>
      <c r="R1222" s="974">
        <v>201700</v>
      </c>
      <c r="S1222" s="974">
        <v>169500</v>
      </c>
      <c r="T1222" s="974">
        <v>50000</v>
      </c>
      <c r="U1222" s="975">
        <v>421200</v>
      </c>
      <c r="V1222" s="212"/>
    </row>
    <row r="1223" spans="1:22" ht="25.5" customHeight="1" x14ac:dyDescent="0.15">
      <c r="A1223" s="302" t="s">
        <v>5556</v>
      </c>
      <c r="B1223" s="208" t="s">
        <v>5913</v>
      </c>
      <c r="C1223" s="209" t="s">
        <v>2588</v>
      </c>
      <c r="D1223" s="210" t="s">
        <v>34</v>
      </c>
      <c r="E1223" s="211" t="s">
        <v>5914</v>
      </c>
      <c r="F1223" s="230" t="s">
        <v>6401</v>
      </c>
      <c r="G1223" s="194" t="s">
        <v>6207</v>
      </c>
      <c r="H1223" s="195">
        <v>3</v>
      </c>
      <c r="I1223" s="196">
        <v>45194</v>
      </c>
      <c r="J1223" s="197">
        <v>45257</v>
      </c>
      <c r="K1223" s="197">
        <v>45306</v>
      </c>
      <c r="L1223" s="198" t="s">
        <v>257</v>
      </c>
      <c r="M1223" s="199" t="s">
        <v>521</v>
      </c>
      <c r="N1223" s="200">
        <v>5</v>
      </c>
      <c r="O1223" s="201">
        <v>5</v>
      </c>
      <c r="P1223" s="201">
        <v>5</v>
      </c>
      <c r="Q1223" s="202">
        <v>15</v>
      </c>
      <c r="R1223" s="974">
        <v>400350</v>
      </c>
      <c r="S1223" s="974">
        <v>503740</v>
      </c>
      <c r="T1223" s="974">
        <v>0</v>
      </c>
      <c r="U1223" s="975">
        <v>904090</v>
      </c>
      <c r="V1223" s="212"/>
    </row>
    <row r="1224" spans="1:22" ht="25.5" customHeight="1" x14ac:dyDescent="0.15">
      <c r="A1224" s="302" t="s">
        <v>5557</v>
      </c>
      <c r="B1224" s="208" t="s">
        <v>5915</v>
      </c>
      <c r="C1224" s="209" t="s">
        <v>2588</v>
      </c>
      <c r="D1224" s="210" t="s">
        <v>34</v>
      </c>
      <c r="E1224" s="211" t="s">
        <v>5916</v>
      </c>
      <c r="F1224" s="230" t="s">
        <v>6402</v>
      </c>
      <c r="G1224" s="194" t="s">
        <v>6207</v>
      </c>
      <c r="H1224" s="195">
        <v>3</v>
      </c>
      <c r="I1224" s="196">
        <v>45188</v>
      </c>
      <c r="J1224" s="197">
        <v>45215</v>
      </c>
      <c r="K1224" s="197">
        <v>45243</v>
      </c>
      <c r="L1224" s="198" t="s">
        <v>257</v>
      </c>
      <c r="M1224" s="199" t="s">
        <v>521</v>
      </c>
      <c r="N1224" s="200">
        <v>5</v>
      </c>
      <c r="O1224" s="201">
        <v>5</v>
      </c>
      <c r="P1224" s="201">
        <v>5</v>
      </c>
      <c r="Q1224" s="202">
        <v>15</v>
      </c>
      <c r="R1224" s="974">
        <v>400350</v>
      </c>
      <c r="S1224" s="974">
        <v>504740</v>
      </c>
      <c r="T1224" s="974">
        <v>0</v>
      </c>
      <c r="U1224" s="975">
        <v>905090</v>
      </c>
      <c r="V1224" s="212"/>
    </row>
    <row r="1225" spans="1:22" ht="25.5" customHeight="1" x14ac:dyDescent="0.15">
      <c r="A1225" s="302" t="s">
        <v>5558</v>
      </c>
      <c r="B1225" s="208" t="s">
        <v>5917</v>
      </c>
      <c r="C1225" s="209" t="s">
        <v>2588</v>
      </c>
      <c r="D1225" s="210" t="s">
        <v>34</v>
      </c>
      <c r="E1225" s="211" t="s">
        <v>5918</v>
      </c>
      <c r="F1225" s="230" t="s">
        <v>6403</v>
      </c>
      <c r="G1225" s="194" t="s">
        <v>6207</v>
      </c>
      <c r="H1225" s="195">
        <v>3</v>
      </c>
      <c r="I1225" s="196">
        <v>45175</v>
      </c>
      <c r="J1225" s="197">
        <v>45209</v>
      </c>
      <c r="K1225" s="197">
        <v>45264</v>
      </c>
      <c r="L1225" s="198" t="s">
        <v>257</v>
      </c>
      <c r="M1225" s="199" t="s">
        <v>521</v>
      </c>
      <c r="N1225" s="200">
        <v>5</v>
      </c>
      <c r="O1225" s="201">
        <v>5</v>
      </c>
      <c r="P1225" s="201">
        <v>5</v>
      </c>
      <c r="Q1225" s="202">
        <v>15</v>
      </c>
      <c r="R1225" s="974">
        <v>400350</v>
      </c>
      <c r="S1225" s="974">
        <v>502740</v>
      </c>
      <c r="T1225" s="974">
        <v>0</v>
      </c>
      <c r="U1225" s="975">
        <v>903090</v>
      </c>
      <c r="V1225" s="212"/>
    </row>
    <row r="1226" spans="1:22" ht="25.5" customHeight="1" x14ac:dyDescent="0.15">
      <c r="A1226" s="302" t="s">
        <v>5559</v>
      </c>
      <c r="B1226" s="208" t="s">
        <v>5919</v>
      </c>
      <c r="C1226" s="209" t="s">
        <v>2630</v>
      </c>
      <c r="D1226" s="210" t="s">
        <v>35</v>
      </c>
      <c r="E1226" s="211" t="s">
        <v>5920</v>
      </c>
      <c r="F1226" s="230" t="s">
        <v>6404</v>
      </c>
      <c r="G1226" s="194" t="s">
        <v>6233</v>
      </c>
      <c r="H1226" s="195">
        <v>2</v>
      </c>
      <c r="I1226" s="196">
        <v>45271</v>
      </c>
      <c r="J1226" s="197">
        <v>45272</v>
      </c>
      <c r="K1226" s="197"/>
      <c r="L1226" s="198" t="s">
        <v>1528</v>
      </c>
      <c r="M1226" s="199" t="s">
        <v>3526</v>
      </c>
      <c r="N1226" s="200">
        <v>5</v>
      </c>
      <c r="O1226" s="201">
        <v>5</v>
      </c>
      <c r="P1226" s="201">
        <v>0</v>
      </c>
      <c r="Q1226" s="202">
        <v>10</v>
      </c>
      <c r="R1226" s="974">
        <v>281880</v>
      </c>
      <c r="S1226" s="974">
        <v>289592</v>
      </c>
      <c r="T1226" s="974">
        <v>50000</v>
      </c>
      <c r="U1226" s="975">
        <v>621472</v>
      </c>
      <c r="V1226" s="212"/>
    </row>
    <row r="1227" spans="1:22" ht="25.5" customHeight="1" x14ac:dyDescent="0.15">
      <c r="A1227" s="302" t="s">
        <v>5560</v>
      </c>
      <c r="B1227" s="208" t="s">
        <v>5921</v>
      </c>
      <c r="C1227" s="209" t="s">
        <v>2630</v>
      </c>
      <c r="D1227" s="210" t="s">
        <v>35</v>
      </c>
      <c r="E1227" s="211" t="s">
        <v>5922</v>
      </c>
      <c r="F1227" s="230" t="s">
        <v>6405</v>
      </c>
      <c r="G1227" s="194" t="s">
        <v>6233</v>
      </c>
      <c r="H1227" s="195">
        <v>3</v>
      </c>
      <c r="I1227" s="196">
        <v>45264</v>
      </c>
      <c r="J1227" s="197">
        <v>45265</v>
      </c>
      <c r="K1227" s="197">
        <v>45266</v>
      </c>
      <c r="L1227" s="198" t="s">
        <v>257</v>
      </c>
      <c r="M1227" s="199" t="s">
        <v>521</v>
      </c>
      <c r="N1227" s="200">
        <v>4</v>
      </c>
      <c r="O1227" s="201">
        <v>4</v>
      </c>
      <c r="P1227" s="201">
        <v>4</v>
      </c>
      <c r="Q1227" s="202">
        <v>12</v>
      </c>
      <c r="R1227" s="974">
        <v>359860</v>
      </c>
      <c r="S1227" s="974">
        <v>344909</v>
      </c>
      <c r="T1227" s="974">
        <v>50000</v>
      </c>
      <c r="U1227" s="975">
        <v>754769</v>
      </c>
      <c r="V1227" s="212"/>
    </row>
    <row r="1228" spans="1:22" ht="25.5" customHeight="1" x14ac:dyDescent="0.15">
      <c r="A1228" s="302" t="s">
        <v>5561</v>
      </c>
      <c r="B1228" s="208" t="s">
        <v>5923</v>
      </c>
      <c r="C1228" s="209" t="s">
        <v>2656</v>
      </c>
      <c r="D1228" s="210" t="s">
        <v>36</v>
      </c>
      <c r="E1228" s="211" t="s">
        <v>5924</v>
      </c>
      <c r="F1228" s="230" t="s">
        <v>6406</v>
      </c>
      <c r="G1228" s="194" t="s">
        <v>6234</v>
      </c>
      <c r="H1228" s="195">
        <v>1</v>
      </c>
      <c r="I1228" s="196">
        <v>45254</v>
      </c>
      <c r="J1228" s="197"/>
      <c r="K1228" s="197"/>
      <c r="L1228" s="198" t="s">
        <v>1142</v>
      </c>
      <c r="M1228" s="199" t="s">
        <v>1143</v>
      </c>
      <c r="N1228" s="200">
        <v>0</v>
      </c>
      <c r="O1228" s="201">
        <v>0</v>
      </c>
      <c r="P1228" s="201">
        <v>0</v>
      </c>
      <c r="Q1228" s="202">
        <v>0</v>
      </c>
      <c r="R1228" s="974">
        <v>35650</v>
      </c>
      <c r="S1228" s="974">
        <v>888</v>
      </c>
      <c r="T1228" s="974">
        <v>16400</v>
      </c>
      <c r="U1228" s="975">
        <v>52938</v>
      </c>
      <c r="V1228" s="212"/>
    </row>
    <row r="1229" spans="1:22" ht="25.5" customHeight="1" x14ac:dyDescent="0.15">
      <c r="A1229" s="302" t="s">
        <v>5562</v>
      </c>
      <c r="B1229" s="208" t="s">
        <v>5925</v>
      </c>
      <c r="C1229" s="209" t="s">
        <v>2656</v>
      </c>
      <c r="D1229" s="210" t="s">
        <v>36</v>
      </c>
      <c r="E1229" s="211" t="s">
        <v>5926</v>
      </c>
      <c r="F1229" s="230" t="s">
        <v>6407</v>
      </c>
      <c r="G1229" s="194" t="s">
        <v>6235</v>
      </c>
      <c r="H1229" s="195">
        <v>2</v>
      </c>
      <c r="I1229" s="196">
        <v>45201</v>
      </c>
      <c r="J1229" s="197">
        <v>45202</v>
      </c>
      <c r="K1229" s="197"/>
      <c r="L1229" s="198" t="s">
        <v>474</v>
      </c>
      <c r="M1229" s="199" t="s">
        <v>480</v>
      </c>
      <c r="N1229" s="200">
        <v>5</v>
      </c>
      <c r="O1229" s="201">
        <v>5</v>
      </c>
      <c r="P1229" s="201">
        <v>0</v>
      </c>
      <c r="Q1229" s="202">
        <v>10</v>
      </c>
      <c r="R1229" s="974">
        <v>266900</v>
      </c>
      <c r="S1229" s="974">
        <v>100780</v>
      </c>
      <c r="T1229" s="974">
        <v>0</v>
      </c>
      <c r="U1229" s="975">
        <v>367680</v>
      </c>
      <c r="V1229" s="212"/>
    </row>
    <row r="1230" spans="1:22" ht="25.5" customHeight="1" x14ac:dyDescent="0.15">
      <c r="A1230" s="302" t="s">
        <v>5563</v>
      </c>
      <c r="B1230" s="208" t="s">
        <v>5927</v>
      </c>
      <c r="C1230" s="209" t="s">
        <v>2656</v>
      </c>
      <c r="D1230" s="210" t="s">
        <v>36</v>
      </c>
      <c r="E1230" s="211" t="s">
        <v>5928</v>
      </c>
      <c r="F1230" s="230" t="s">
        <v>6408</v>
      </c>
      <c r="G1230" s="194" t="s">
        <v>6236</v>
      </c>
      <c r="H1230" s="195">
        <v>2</v>
      </c>
      <c r="I1230" s="196">
        <v>45306</v>
      </c>
      <c r="J1230" s="197">
        <v>45307</v>
      </c>
      <c r="K1230" s="197"/>
      <c r="L1230" s="198" t="s">
        <v>462</v>
      </c>
      <c r="M1230" s="199" t="s">
        <v>463</v>
      </c>
      <c r="N1230" s="200">
        <v>5</v>
      </c>
      <c r="O1230" s="201">
        <v>5</v>
      </c>
      <c r="P1230" s="201">
        <v>0</v>
      </c>
      <c r="Q1230" s="202">
        <v>10</v>
      </c>
      <c r="R1230" s="974">
        <v>188500</v>
      </c>
      <c r="S1230" s="974">
        <v>38080</v>
      </c>
      <c r="T1230" s="974">
        <v>48840</v>
      </c>
      <c r="U1230" s="975">
        <v>275420</v>
      </c>
      <c r="V1230" s="212"/>
    </row>
    <row r="1231" spans="1:22" ht="25.5" customHeight="1" x14ac:dyDescent="0.15">
      <c r="A1231" s="302" t="s">
        <v>5564</v>
      </c>
      <c r="B1231" s="208" t="s">
        <v>5929</v>
      </c>
      <c r="C1231" s="209" t="s">
        <v>2696</v>
      </c>
      <c r="D1231" s="210" t="s">
        <v>37</v>
      </c>
      <c r="E1231" s="211" t="s">
        <v>5930</v>
      </c>
      <c r="F1231" s="230" t="s">
        <v>6409</v>
      </c>
      <c r="G1231" s="194" t="s">
        <v>6237</v>
      </c>
      <c r="H1231" s="195">
        <v>2</v>
      </c>
      <c r="I1231" s="196">
        <v>45190</v>
      </c>
      <c r="J1231" s="197">
        <v>45194</v>
      </c>
      <c r="K1231" s="197"/>
      <c r="L1231" s="198" t="s">
        <v>1142</v>
      </c>
      <c r="M1231" s="199" t="s">
        <v>723</v>
      </c>
      <c r="N1231" s="200">
        <v>2</v>
      </c>
      <c r="O1231" s="201">
        <v>2</v>
      </c>
      <c r="P1231" s="201">
        <v>0</v>
      </c>
      <c r="Q1231" s="202">
        <v>4</v>
      </c>
      <c r="R1231" s="974">
        <v>112900</v>
      </c>
      <c r="S1231" s="974">
        <v>15970</v>
      </c>
      <c r="T1231" s="974">
        <v>47560</v>
      </c>
      <c r="U1231" s="975">
        <v>176430</v>
      </c>
      <c r="V1231" s="212"/>
    </row>
    <row r="1232" spans="1:22" ht="25.5" customHeight="1" x14ac:dyDescent="0.15">
      <c r="A1232" s="302" t="s">
        <v>5565</v>
      </c>
      <c r="B1232" s="208" t="s">
        <v>5931</v>
      </c>
      <c r="C1232" s="209" t="s">
        <v>2696</v>
      </c>
      <c r="D1232" s="210" t="s">
        <v>37</v>
      </c>
      <c r="E1232" s="211" t="s">
        <v>5932</v>
      </c>
      <c r="F1232" s="230" t="s">
        <v>6410</v>
      </c>
      <c r="G1232" s="194" t="s">
        <v>2705</v>
      </c>
      <c r="H1232" s="195">
        <v>3</v>
      </c>
      <c r="I1232" s="196">
        <v>45307</v>
      </c>
      <c r="J1232" s="197">
        <v>45308</v>
      </c>
      <c r="K1232" s="197">
        <v>45309</v>
      </c>
      <c r="L1232" s="198" t="s">
        <v>474</v>
      </c>
      <c r="M1232" s="199" t="s">
        <v>537</v>
      </c>
      <c r="N1232" s="200">
        <v>2</v>
      </c>
      <c r="O1232" s="201">
        <v>2</v>
      </c>
      <c r="P1232" s="201">
        <v>2</v>
      </c>
      <c r="Q1232" s="202">
        <v>6</v>
      </c>
      <c r="R1232" s="974">
        <v>169350</v>
      </c>
      <c r="S1232" s="974">
        <v>12540</v>
      </c>
      <c r="T1232" s="974">
        <v>0</v>
      </c>
      <c r="U1232" s="975">
        <v>181890</v>
      </c>
      <c r="V1232" s="212"/>
    </row>
    <row r="1233" spans="1:22" ht="25.5" customHeight="1" x14ac:dyDescent="0.15">
      <c r="A1233" s="302" t="s">
        <v>5566</v>
      </c>
      <c r="B1233" s="208" t="s">
        <v>5933</v>
      </c>
      <c r="C1233" s="209" t="s">
        <v>2696</v>
      </c>
      <c r="D1233" s="210" t="s">
        <v>37</v>
      </c>
      <c r="E1233" s="211" t="s">
        <v>5934</v>
      </c>
      <c r="F1233" s="230" t="s">
        <v>6411</v>
      </c>
      <c r="G1233" s="194" t="s">
        <v>6207</v>
      </c>
      <c r="H1233" s="195">
        <v>3</v>
      </c>
      <c r="I1233" s="196">
        <v>45180</v>
      </c>
      <c r="J1233" s="197">
        <v>45274</v>
      </c>
      <c r="K1233" s="197">
        <v>45309</v>
      </c>
      <c r="L1233" s="198" t="s">
        <v>257</v>
      </c>
      <c r="M1233" s="199" t="s">
        <v>521</v>
      </c>
      <c r="N1233" s="200">
        <v>5</v>
      </c>
      <c r="O1233" s="201">
        <v>5</v>
      </c>
      <c r="P1233" s="201">
        <v>5</v>
      </c>
      <c r="Q1233" s="202">
        <v>15</v>
      </c>
      <c r="R1233" s="974">
        <v>400350</v>
      </c>
      <c r="S1233" s="974">
        <v>404656</v>
      </c>
      <c r="T1233" s="974">
        <v>0</v>
      </c>
      <c r="U1233" s="975">
        <v>805006</v>
      </c>
      <c r="V1233" s="212"/>
    </row>
    <row r="1234" spans="1:22" ht="25.5" customHeight="1" x14ac:dyDescent="0.15">
      <c r="A1234" s="302" t="s">
        <v>5567</v>
      </c>
      <c r="B1234" s="208" t="s">
        <v>5935</v>
      </c>
      <c r="C1234" s="209" t="s">
        <v>2696</v>
      </c>
      <c r="D1234" s="210" t="s">
        <v>37</v>
      </c>
      <c r="E1234" s="211" t="s">
        <v>5936</v>
      </c>
      <c r="F1234" s="230" t="s">
        <v>6412</v>
      </c>
      <c r="G1234" s="194" t="s">
        <v>6198</v>
      </c>
      <c r="H1234" s="195">
        <v>3</v>
      </c>
      <c r="I1234" s="196">
        <v>45250</v>
      </c>
      <c r="J1234" s="197">
        <v>45251</v>
      </c>
      <c r="K1234" s="197">
        <v>45252</v>
      </c>
      <c r="L1234" s="198" t="s">
        <v>257</v>
      </c>
      <c r="M1234" s="199" t="s">
        <v>521</v>
      </c>
      <c r="N1234" s="200">
        <v>5</v>
      </c>
      <c r="O1234" s="201">
        <v>5</v>
      </c>
      <c r="P1234" s="201">
        <v>5</v>
      </c>
      <c r="Q1234" s="202">
        <v>15</v>
      </c>
      <c r="R1234" s="974">
        <v>302550</v>
      </c>
      <c r="S1234" s="974">
        <v>54402</v>
      </c>
      <c r="T1234" s="974">
        <v>6600</v>
      </c>
      <c r="U1234" s="975">
        <v>363552</v>
      </c>
      <c r="V1234" s="212"/>
    </row>
    <row r="1235" spans="1:22" ht="25.5" customHeight="1" x14ac:dyDescent="0.15">
      <c r="A1235" s="302" t="s">
        <v>5568</v>
      </c>
      <c r="B1235" s="208" t="s">
        <v>5937</v>
      </c>
      <c r="C1235" s="209" t="s">
        <v>2696</v>
      </c>
      <c r="D1235" s="210" t="s">
        <v>37</v>
      </c>
      <c r="E1235" s="211" t="s">
        <v>5938</v>
      </c>
      <c r="F1235" s="230" t="s">
        <v>6413</v>
      </c>
      <c r="G1235" s="194" t="s">
        <v>2728</v>
      </c>
      <c r="H1235" s="195">
        <v>3</v>
      </c>
      <c r="I1235" s="196">
        <v>45204</v>
      </c>
      <c r="J1235" s="197">
        <v>45210</v>
      </c>
      <c r="K1235" s="197">
        <v>45217</v>
      </c>
      <c r="L1235" s="198" t="s">
        <v>474</v>
      </c>
      <c r="M1235" s="199" t="s">
        <v>537</v>
      </c>
      <c r="N1235" s="200">
        <v>1</v>
      </c>
      <c r="O1235" s="201">
        <v>1</v>
      </c>
      <c r="P1235" s="201">
        <v>1</v>
      </c>
      <c r="Q1235" s="202">
        <v>3</v>
      </c>
      <c r="R1235" s="974">
        <v>138150</v>
      </c>
      <c r="S1235" s="974">
        <v>6960</v>
      </c>
      <c r="T1235" s="974">
        <v>0</v>
      </c>
      <c r="U1235" s="975">
        <v>145110</v>
      </c>
      <c r="V1235" s="212"/>
    </row>
    <row r="1236" spans="1:22" ht="25.5" customHeight="1" x14ac:dyDescent="0.15">
      <c r="A1236" s="302" t="s">
        <v>5569</v>
      </c>
      <c r="B1236" s="208" t="s">
        <v>5939</v>
      </c>
      <c r="C1236" s="209" t="s">
        <v>2696</v>
      </c>
      <c r="D1236" s="210" t="s">
        <v>37</v>
      </c>
      <c r="E1236" s="211" t="s">
        <v>5940</v>
      </c>
      <c r="F1236" s="230" t="s">
        <v>6414</v>
      </c>
      <c r="G1236" s="194" t="s">
        <v>6238</v>
      </c>
      <c r="H1236" s="195">
        <v>3</v>
      </c>
      <c r="I1236" s="196">
        <v>45239</v>
      </c>
      <c r="J1236" s="197">
        <v>45267</v>
      </c>
      <c r="K1236" s="197">
        <v>45275</v>
      </c>
      <c r="L1236" s="198" t="s">
        <v>474</v>
      </c>
      <c r="M1236" s="199" t="s">
        <v>537</v>
      </c>
      <c r="N1236" s="200">
        <v>3</v>
      </c>
      <c r="O1236" s="201">
        <v>3</v>
      </c>
      <c r="P1236" s="201">
        <v>3</v>
      </c>
      <c r="Q1236" s="202">
        <v>9</v>
      </c>
      <c r="R1236" s="974">
        <v>200550</v>
      </c>
      <c r="S1236" s="974">
        <v>22320</v>
      </c>
      <c r="T1236" s="974">
        <v>0</v>
      </c>
      <c r="U1236" s="975">
        <v>222870</v>
      </c>
      <c r="V1236" s="212"/>
    </row>
    <row r="1237" spans="1:22" ht="25.5" customHeight="1" x14ac:dyDescent="0.15">
      <c r="A1237" s="302" t="s">
        <v>5570</v>
      </c>
      <c r="B1237" s="208" t="s">
        <v>5941</v>
      </c>
      <c r="C1237" s="209" t="s">
        <v>2756</v>
      </c>
      <c r="D1237" s="210" t="s">
        <v>38</v>
      </c>
      <c r="E1237" s="211" t="s">
        <v>5942</v>
      </c>
      <c r="F1237" s="230" t="s">
        <v>6415</v>
      </c>
      <c r="G1237" s="194" t="s">
        <v>6239</v>
      </c>
      <c r="H1237" s="195">
        <v>3</v>
      </c>
      <c r="I1237" s="196">
        <v>45215</v>
      </c>
      <c r="J1237" s="197">
        <v>45222</v>
      </c>
      <c r="K1237" s="197">
        <v>45229</v>
      </c>
      <c r="L1237" s="198" t="s">
        <v>462</v>
      </c>
      <c r="M1237" s="199" t="s">
        <v>486</v>
      </c>
      <c r="N1237" s="200">
        <v>0</v>
      </c>
      <c r="O1237" s="201">
        <v>0</v>
      </c>
      <c r="P1237" s="201">
        <v>0</v>
      </c>
      <c r="Q1237" s="202">
        <v>0</v>
      </c>
      <c r="R1237" s="974">
        <v>106950</v>
      </c>
      <c r="S1237" s="974">
        <v>6600</v>
      </c>
      <c r="T1237" s="974">
        <v>0</v>
      </c>
      <c r="U1237" s="975">
        <v>113550</v>
      </c>
      <c r="V1237" s="212"/>
    </row>
    <row r="1238" spans="1:22" ht="25.5" customHeight="1" x14ac:dyDescent="0.15">
      <c r="A1238" s="302" t="s">
        <v>5571</v>
      </c>
      <c r="B1238" s="208" t="s">
        <v>5943</v>
      </c>
      <c r="C1238" s="209" t="s">
        <v>2756</v>
      </c>
      <c r="D1238" s="210" t="s">
        <v>38</v>
      </c>
      <c r="E1238" s="211" t="s">
        <v>5944</v>
      </c>
      <c r="F1238" s="230" t="s">
        <v>6416</v>
      </c>
      <c r="G1238" s="194" t="s">
        <v>6240</v>
      </c>
      <c r="H1238" s="195">
        <v>3</v>
      </c>
      <c r="I1238" s="196">
        <v>45204</v>
      </c>
      <c r="J1238" s="197">
        <v>45223</v>
      </c>
      <c r="K1238" s="197">
        <v>45239</v>
      </c>
      <c r="L1238" s="198" t="s">
        <v>474</v>
      </c>
      <c r="M1238" s="199" t="s">
        <v>537</v>
      </c>
      <c r="N1238" s="200">
        <v>3</v>
      </c>
      <c r="O1238" s="201">
        <v>3</v>
      </c>
      <c r="P1238" s="201">
        <v>3</v>
      </c>
      <c r="Q1238" s="202">
        <v>9</v>
      </c>
      <c r="R1238" s="974">
        <v>200550</v>
      </c>
      <c r="S1238" s="974">
        <v>21000</v>
      </c>
      <c r="T1238" s="974">
        <v>0</v>
      </c>
      <c r="U1238" s="975">
        <v>221550</v>
      </c>
      <c r="V1238" s="212"/>
    </row>
    <row r="1239" spans="1:22" ht="25.5" customHeight="1" x14ac:dyDescent="0.15">
      <c r="A1239" s="302" t="s">
        <v>5572</v>
      </c>
      <c r="B1239" s="208" t="s">
        <v>5945</v>
      </c>
      <c r="C1239" s="209" t="s">
        <v>2756</v>
      </c>
      <c r="D1239" s="210" t="s">
        <v>38</v>
      </c>
      <c r="E1239" s="211" t="s">
        <v>5946</v>
      </c>
      <c r="F1239" s="230" t="s">
        <v>6417</v>
      </c>
      <c r="G1239" s="194" t="s">
        <v>6241</v>
      </c>
      <c r="H1239" s="195">
        <v>1</v>
      </c>
      <c r="I1239" s="196">
        <v>45238</v>
      </c>
      <c r="J1239" s="197"/>
      <c r="K1239" s="197"/>
      <c r="L1239" s="198" t="s">
        <v>474</v>
      </c>
      <c r="M1239" s="199" t="s">
        <v>537</v>
      </c>
      <c r="N1239" s="200">
        <v>5</v>
      </c>
      <c r="O1239" s="201">
        <v>0</v>
      </c>
      <c r="P1239" s="201">
        <v>0</v>
      </c>
      <c r="Q1239" s="202">
        <v>5</v>
      </c>
      <c r="R1239" s="974">
        <v>87650</v>
      </c>
      <c r="S1239" s="974">
        <v>19280</v>
      </c>
      <c r="T1239" s="974">
        <v>0</v>
      </c>
      <c r="U1239" s="975">
        <v>106930</v>
      </c>
      <c r="V1239" s="212"/>
    </row>
    <row r="1240" spans="1:22" ht="25.5" customHeight="1" x14ac:dyDescent="0.15">
      <c r="A1240" s="302" t="s">
        <v>5573</v>
      </c>
      <c r="B1240" s="208" t="s">
        <v>5947</v>
      </c>
      <c r="C1240" s="209" t="s">
        <v>2756</v>
      </c>
      <c r="D1240" s="210" t="s">
        <v>38</v>
      </c>
      <c r="E1240" s="211" t="s">
        <v>5948</v>
      </c>
      <c r="F1240" s="230" t="s">
        <v>6418</v>
      </c>
      <c r="G1240" s="194" t="s">
        <v>2859</v>
      </c>
      <c r="H1240" s="195">
        <v>3</v>
      </c>
      <c r="I1240" s="196">
        <v>45204</v>
      </c>
      <c r="J1240" s="197">
        <v>45210</v>
      </c>
      <c r="K1240" s="197">
        <v>45217</v>
      </c>
      <c r="L1240" s="198" t="s">
        <v>610</v>
      </c>
      <c r="M1240" s="199" t="s">
        <v>732</v>
      </c>
      <c r="N1240" s="200">
        <v>5</v>
      </c>
      <c r="O1240" s="201">
        <v>5</v>
      </c>
      <c r="P1240" s="201">
        <v>5</v>
      </c>
      <c r="Q1240" s="202">
        <v>15</v>
      </c>
      <c r="R1240" s="974">
        <v>400350</v>
      </c>
      <c r="S1240" s="974">
        <v>14760</v>
      </c>
      <c r="T1240" s="974">
        <v>50000</v>
      </c>
      <c r="U1240" s="975">
        <v>465110</v>
      </c>
      <c r="V1240" s="212"/>
    </row>
    <row r="1241" spans="1:22" ht="25.5" customHeight="1" x14ac:dyDescent="0.15">
      <c r="A1241" s="302" t="s">
        <v>5574</v>
      </c>
      <c r="B1241" s="208" t="s">
        <v>5949</v>
      </c>
      <c r="C1241" s="209" t="s">
        <v>2756</v>
      </c>
      <c r="D1241" s="210" t="s">
        <v>38</v>
      </c>
      <c r="E1241" s="211" t="s">
        <v>5950</v>
      </c>
      <c r="F1241" s="230" t="s">
        <v>6419</v>
      </c>
      <c r="G1241" s="194" t="s">
        <v>6232</v>
      </c>
      <c r="H1241" s="195">
        <v>1</v>
      </c>
      <c r="I1241" s="196">
        <v>45209</v>
      </c>
      <c r="J1241" s="197"/>
      <c r="K1241" s="197"/>
      <c r="L1241" s="198" t="s">
        <v>462</v>
      </c>
      <c r="M1241" s="199" t="s">
        <v>717</v>
      </c>
      <c r="N1241" s="200">
        <v>5</v>
      </c>
      <c r="O1241" s="201">
        <v>0</v>
      </c>
      <c r="P1241" s="201">
        <v>0</v>
      </c>
      <c r="Q1241" s="202">
        <v>5</v>
      </c>
      <c r="R1241" s="974">
        <v>100850</v>
      </c>
      <c r="S1241" s="974">
        <v>29560</v>
      </c>
      <c r="T1241" s="974">
        <v>50000</v>
      </c>
      <c r="U1241" s="975">
        <v>180410</v>
      </c>
      <c r="V1241" s="212"/>
    </row>
    <row r="1242" spans="1:22" ht="25.5" customHeight="1" x14ac:dyDescent="0.15">
      <c r="A1242" s="302" t="s">
        <v>5575</v>
      </c>
      <c r="B1242" s="208" t="s">
        <v>5951</v>
      </c>
      <c r="C1242" s="209" t="s">
        <v>2756</v>
      </c>
      <c r="D1242" s="210" t="s">
        <v>38</v>
      </c>
      <c r="E1242" s="211" t="s">
        <v>5952</v>
      </c>
      <c r="F1242" s="230" t="s">
        <v>6420</v>
      </c>
      <c r="G1242" s="194" t="s">
        <v>2859</v>
      </c>
      <c r="H1242" s="195">
        <v>3</v>
      </c>
      <c r="I1242" s="196">
        <v>45308</v>
      </c>
      <c r="J1242" s="197">
        <v>45309</v>
      </c>
      <c r="K1242" s="197">
        <v>45310</v>
      </c>
      <c r="L1242" s="198" t="s">
        <v>610</v>
      </c>
      <c r="M1242" s="199" t="s">
        <v>732</v>
      </c>
      <c r="N1242" s="200">
        <v>5</v>
      </c>
      <c r="O1242" s="201">
        <v>5</v>
      </c>
      <c r="P1242" s="201">
        <v>5</v>
      </c>
      <c r="Q1242" s="202">
        <v>15</v>
      </c>
      <c r="R1242" s="974">
        <v>400350</v>
      </c>
      <c r="S1242" s="974">
        <v>19080</v>
      </c>
      <c r="T1242" s="974">
        <v>50000</v>
      </c>
      <c r="U1242" s="975">
        <v>469430</v>
      </c>
      <c r="V1242" s="212"/>
    </row>
    <row r="1243" spans="1:22" ht="25.5" customHeight="1" x14ac:dyDescent="0.15">
      <c r="A1243" s="302" t="s">
        <v>5576</v>
      </c>
      <c r="B1243" s="208" t="s">
        <v>5953</v>
      </c>
      <c r="C1243" s="209" t="s">
        <v>2756</v>
      </c>
      <c r="D1243" s="210" t="s">
        <v>38</v>
      </c>
      <c r="E1243" s="211" t="s">
        <v>5954</v>
      </c>
      <c r="F1243" s="230" t="s">
        <v>6421</v>
      </c>
      <c r="G1243" s="194" t="s">
        <v>2859</v>
      </c>
      <c r="H1243" s="195">
        <v>3</v>
      </c>
      <c r="I1243" s="196">
        <v>45163</v>
      </c>
      <c r="J1243" s="197">
        <v>45168</v>
      </c>
      <c r="K1243" s="197">
        <v>45184</v>
      </c>
      <c r="L1243" s="198" t="s">
        <v>610</v>
      </c>
      <c r="M1243" s="199" t="s">
        <v>732</v>
      </c>
      <c r="N1243" s="200">
        <v>5</v>
      </c>
      <c r="O1243" s="201">
        <v>5</v>
      </c>
      <c r="P1243" s="201">
        <v>5</v>
      </c>
      <c r="Q1243" s="202">
        <v>15</v>
      </c>
      <c r="R1243" s="974">
        <v>400350</v>
      </c>
      <c r="S1243" s="974">
        <v>8280</v>
      </c>
      <c r="T1243" s="974">
        <v>50000</v>
      </c>
      <c r="U1243" s="975">
        <v>458630</v>
      </c>
      <c r="V1243" s="212"/>
    </row>
    <row r="1244" spans="1:22" ht="25.5" customHeight="1" x14ac:dyDescent="0.15">
      <c r="A1244" s="302" t="s">
        <v>5577</v>
      </c>
      <c r="B1244" s="208" t="s">
        <v>5955</v>
      </c>
      <c r="C1244" s="209" t="s">
        <v>2756</v>
      </c>
      <c r="D1244" s="210" t="s">
        <v>38</v>
      </c>
      <c r="E1244" s="211" t="s">
        <v>5956</v>
      </c>
      <c r="F1244" s="230" t="s">
        <v>6422</v>
      </c>
      <c r="G1244" s="194" t="s">
        <v>2859</v>
      </c>
      <c r="H1244" s="195">
        <v>3</v>
      </c>
      <c r="I1244" s="196">
        <v>45169</v>
      </c>
      <c r="J1244" s="197">
        <v>45173</v>
      </c>
      <c r="K1244" s="197">
        <v>45180</v>
      </c>
      <c r="L1244" s="198" t="s">
        <v>610</v>
      </c>
      <c r="M1244" s="199" t="s">
        <v>732</v>
      </c>
      <c r="N1244" s="200">
        <v>5</v>
      </c>
      <c r="O1244" s="201">
        <v>5</v>
      </c>
      <c r="P1244" s="201">
        <v>5</v>
      </c>
      <c r="Q1244" s="202">
        <v>15</v>
      </c>
      <c r="R1244" s="974">
        <v>400350</v>
      </c>
      <c r="S1244" s="974">
        <v>19080</v>
      </c>
      <c r="T1244" s="974">
        <v>50000</v>
      </c>
      <c r="U1244" s="975">
        <v>469430</v>
      </c>
      <c r="V1244" s="212"/>
    </row>
    <row r="1245" spans="1:22" ht="25.5" customHeight="1" x14ac:dyDescent="0.15">
      <c r="A1245" s="302" t="s">
        <v>5578</v>
      </c>
      <c r="B1245" s="208" t="s">
        <v>5957</v>
      </c>
      <c r="C1245" s="209" t="s">
        <v>2756</v>
      </c>
      <c r="D1245" s="210" t="s">
        <v>38</v>
      </c>
      <c r="E1245" s="211" t="s">
        <v>5958</v>
      </c>
      <c r="F1245" s="230" t="s">
        <v>6423</v>
      </c>
      <c r="G1245" s="194" t="s">
        <v>2859</v>
      </c>
      <c r="H1245" s="195">
        <v>3</v>
      </c>
      <c r="I1245" s="196">
        <v>45243</v>
      </c>
      <c r="J1245" s="197">
        <v>45252</v>
      </c>
      <c r="K1245" s="197">
        <v>45257</v>
      </c>
      <c r="L1245" s="198" t="s">
        <v>610</v>
      </c>
      <c r="M1245" s="199" t="s">
        <v>732</v>
      </c>
      <c r="N1245" s="200">
        <v>5</v>
      </c>
      <c r="O1245" s="201">
        <v>5</v>
      </c>
      <c r="P1245" s="201">
        <v>5</v>
      </c>
      <c r="Q1245" s="202">
        <v>15</v>
      </c>
      <c r="R1245" s="974">
        <v>400350</v>
      </c>
      <c r="S1245" s="974">
        <v>14760</v>
      </c>
      <c r="T1245" s="974">
        <v>50000</v>
      </c>
      <c r="U1245" s="975">
        <v>465110</v>
      </c>
      <c r="V1245" s="212"/>
    </row>
    <row r="1246" spans="1:22" ht="25.5" customHeight="1" x14ac:dyDescent="0.15">
      <c r="A1246" s="302" t="s">
        <v>5579</v>
      </c>
      <c r="B1246" s="208" t="s">
        <v>5959</v>
      </c>
      <c r="C1246" s="209" t="s">
        <v>2756</v>
      </c>
      <c r="D1246" s="210" t="s">
        <v>38</v>
      </c>
      <c r="E1246" s="211" t="s">
        <v>5960</v>
      </c>
      <c r="F1246" s="230" t="s">
        <v>6424</v>
      </c>
      <c r="G1246" s="194" t="s">
        <v>2859</v>
      </c>
      <c r="H1246" s="195">
        <v>3</v>
      </c>
      <c r="I1246" s="196">
        <v>45261</v>
      </c>
      <c r="J1246" s="197">
        <v>45264</v>
      </c>
      <c r="K1246" s="197">
        <v>45265</v>
      </c>
      <c r="L1246" s="198" t="s">
        <v>610</v>
      </c>
      <c r="M1246" s="199" t="s">
        <v>732</v>
      </c>
      <c r="N1246" s="200">
        <v>5</v>
      </c>
      <c r="O1246" s="201">
        <v>5</v>
      </c>
      <c r="P1246" s="201">
        <v>5</v>
      </c>
      <c r="Q1246" s="202">
        <v>15</v>
      </c>
      <c r="R1246" s="974">
        <v>400350</v>
      </c>
      <c r="S1246" s="974">
        <v>8280</v>
      </c>
      <c r="T1246" s="974">
        <v>50000</v>
      </c>
      <c r="U1246" s="975">
        <v>458630</v>
      </c>
      <c r="V1246" s="212"/>
    </row>
    <row r="1247" spans="1:22" ht="25.5" customHeight="1" x14ac:dyDescent="0.15">
      <c r="A1247" s="302" t="s">
        <v>5580</v>
      </c>
      <c r="B1247" s="208" t="s">
        <v>5961</v>
      </c>
      <c r="C1247" s="209" t="s">
        <v>2756</v>
      </c>
      <c r="D1247" s="210" t="s">
        <v>38</v>
      </c>
      <c r="E1247" s="211" t="s">
        <v>5962</v>
      </c>
      <c r="F1247" s="230" t="s">
        <v>6425</v>
      </c>
      <c r="G1247" s="194" t="s">
        <v>6202</v>
      </c>
      <c r="H1247" s="195">
        <v>3</v>
      </c>
      <c r="I1247" s="196">
        <v>45189</v>
      </c>
      <c r="J1247" s="197">
        <v>45247</v>
      </c>
      <c r="K1247" s="197">
        <v>45310</v>
      </c>
      <c r="L1247" s="198" t="s">
        <v>257</v>
      </c>
      <c r="M1247" s="199" t="s">
        <v>521</v>
      </c>
      <c r="N1247" s="200">
        <v>5</v>
      </c>
      <c r="O1247" s="201">
        <v>5</v>
      </c>
      <c r="P1247" s="201">
        <v>5</v>
      </c>
      <c r="Q1247" s="202">
        <v>15</v>
      </c>
      <c r="R1247" s="974">
        <v>400350</v>
      </c>
      <c r="S1247" s="974">
        <v>46422</v>
      </c>
      <c r="T1247" s="974">
        <v>0</v>
      </c>
      <c r="U1247" s="975">
        <v>446772</v>
      </c>
      <c r="V1247" s="212"/>
    </row>
    <row r="1248" spans="1:22" ht="25.5" customHeight="1" x14ac:dyDescent="0.15">
      <c r="A1248" s="302" t="s">
        <v>5581</v>
      </c>
      <c r="B1248" s="208" t="s">
        <v>5963</v>
      </c>
      <c r="C1248" s="209" t="s">
        <v>2899</v>
      </c>
      <c r="D1248" s="210" t="s">
        <v>39</v>
      </c>
      <c r="E1248" s="211" t="s">
        <v>5964</v>
      </c>
      <c r="F1248" s="230" t="s">
        <v>6426</v>
      </c>
      <c r="G1248" s="194" t="s">
        <v>6242</v>
      </c>
      <c r="H1248" s="195">
        <v>2</v>
      </c>
      <c r="I1248" s="196">
        <v>45182</v>
      </c>
      <c r="J1248" s="197">
        <v>45196</v>
      </c>
      <c r="K1248" s="197"/>
      <c r="L1248" s="198" t="s">
        <v>257</v>
      </c>
      <c r="M1248" s="199" t="s">
        <v>486</v>
      </c>
      <c r="N1248" s="200">
        <v>3</v>
      </c>
      <c r="O1248" s="201">
        <v>3</v>
      </c>
      <c r="P1248" s="201">
        <v>0</v>
      </c>
      <c r="Q1248" s="202">
        <v>6</v>
      </c>
      <c r="R1248" s="974">
        <v>133700</v>
      </c>
      <c r="S1248" s="974">
        <v>57520</v>
      </c>
      <c r="T1248" s="974">
        <v>0</v>
      </c>
      <c r="U1248" s="975">
        <v>191220</v>
      </c>
      <c r="V1248" s="212"/>
    </row>
    <row r="1249" spans="1:22" ht="25.5" customHeight="1" x14ac:dyDescent="0.15">
      <c r="A1249" s="302" t="s">
        <v>5582</v>
      </c>
      <c r="B1249" s="208" t="s">
        <v>5965</v>
      </c>
      <c r="C1249" s="209" t="s">
        <v>2899</v>
      </c>
      <c r="D1249" s="210" t="s">
        <v>39</v>
      </c>
      <c r="E1249" s="211" t="s">
        <v>5966</v>
      </c>
      <c r="F1249" s="230" t="s">
        <v>6427</v>
      </c>
      <c r="G1249" s="194" t="s">
        <v>2935</v>
      </c>
      <c r="H1249" s="195">
        <v>1</v>
      </c>
      <c r="I1249" s="196">
        <v>45264</v>
      </c>
      <c r="J1249" s="197"/>
      <c r="K1249" s="197"/>
      <c r="L1249" s="198" t="s">
        <v>462</v>
      </c>
      <c r="M1249" s="199" t="s">
        <v>717</v>
      </c>
      <c r="N1249" s="200">
        <v>5</v>
      </c>
      <c r="O1249" s="201">
        <v>0</v>
      </c>
      <c r="P1249" s="201">
        <v>0</v>
      </c>
      <c r="Q1249" s="202">
        <v>5</v>
      </c>
      <c r="R1249" s="974">
        <v>111550</v>
      </c>
      <c r="S1249" s="974">
        <v>66590</v>
      </c>
      <c r="T1249" s="974">
        <v>50000</v>
      </c>
      <c r="U1249" s="975">
        <v>228140</v>
      </c>
      <c r="V1249" s="212"/>
    </row>
    <row r="1250" spans="1:22" ht="25.5" customHeight="1" x14ac:dyDescent="0.15">
      <c r="A1250" s="302" t="s">
        <v>5583</v>
      </c>
      <c r="B1250" s="208" t="s">
        <v>5967</v>
      </c>
      <c r="C1250" s="209" t="s">
        <v>2899</v>
      </c>
      <c r="D1250" s="210" t="s">
        <v>39</v>
      </c>
      <c r="E1250" s="211" t="s">
        <v>5968</v>
      </c>
      <c r="F1250" s="230" t="s">
        <v>6428</v>
      </c>
      <c r="G1250" s="194" t="s">
        <v>2935</v>
      </c>
      <c r="H1250" s="195">
        <v>1</v>
      </c>
      <c r="I1250" s="196">
        <v>45264</v>
      </c>
      <c r="J1250" s="197"/>
      <c r="K1250" s="197"/>
      <c r="L1250" s="198" t="s">
        <v>462</v>
      </c>
      <c r="M1250" s="199" t="s">
        <v>717</v>
      </c>
      <c r="N1250" s="200">
        <v>5</v>
      </c>
      <c r="O1250" s="201">
        <v>0</v>
      </c>
      <c r="P1250" s="201">
        <v>0</v>
      </c>
      <c r="Q1250" s="202">
        <v>5</v>
      </c>
      <c r="R1250" s="974">
        <v>100850</v>
      </c>
      <c r="S1250" s="974">
        <v>0</v>
      </c>
      <c r="T1250" s="974">
        <v>50000</v>
      </c>
      <c r="U1250" s="975">
        <v>150850</v>
      </c>
      <c r="V1250" s="212"/>
    </row>
    <row r="1251" spans="1:22" ht="25.5" customHeight="1" x14ac:dyDescent="0.15">
      <c r="A1251" s="302" t="s">
        <v>5584</v>
      </c>
      <c r="B1251" s="208" t="s">
        <v>5969</v>
      </c>
      <c r="C1251" s="209" t="s">
        <v>2899</v>
      </c>
      <c r="D1251" s="210" t="s">
        <v>39</v>
      </c>
      <c r="E1251" s="211" t="s">
        <v>5970</v>
      </c>
      <c r="F1251" s="230" t="s">
        <v>6429</v>
      </c>
      <c r="G1251" s="194" t="s">
        <v>6243</v>
      </c>
      <c r="H1251" s="195">
        <v>1</v>
      </c>
      <c r="I1251" s="196">
        <v>45244</v>
      </c>
      <c r="J1251" s="197"/>
      <c r="K1251" s="197"/>
      <c r="L1251" s="198" t="s">
        <v>1142</v>
      </c>
      <c r="M1251" s="199" t="s">
        <v>723</v>
      </c>
      <c r="N1251" s="200">
        <v>1</v>
      </c>
      <c r="O1251" s="201">
        <v>0</v>
      </c>
      <c r="P1251" s="201">
        <v>0</v>
      </c>
      <c r="Q1251" s="202">
        <v>1</v>
      </c>
      <c r="R1251" s="974">
        <v>40850</v>
      </c>
      <c r="S1251" s="974">
        <v>12739</v>
      </c>
      <c r="T1251" s="974">
        <v>49920</v>
      </c>
      <c r="U1251" s="975">
        <v>103509</v>
      </c>
      <c r="V1251" s="212"/>
    </row>
    <row r="1252" spans="1:22" ht="25.5" customHeight="1" x14ac:dyDescent="0.15">
      <c r="A1252" s="302" t="s">
        <v>5585</v>
      </c>
      <c r="B1252" s="208" t="s">
        <v>5971</v>
      </c>
      <c r="C1252" s="209" t="s">
        <v>2899</v>
      </c>
      <c r="D1252" s="210" t="s">
        <v>39</v>
      </c>
      <c r="E1252" s="211" t="s">
        <v>5972</v>
      </c>
      <c r="F1252" s="230" t="s">
        <v>6430</v>
      </c>
      <c r="G1252" s="194" t="s">
        <v>2975</v>
      </c>
      <c r="H1252" s="195">
        <v>1</v>
      </c>
      <c r="I1252" s="196">
        <v>45181</v>
      </c>
      <c r="J1252" s="197"/>
      <c r="K1252" s="197"/>
      <c r="L1252" s="198" t="s">
        <v>462</v>
      </c>
      <c r="M1252" s="199" t="s">
        <v>2924</v>
      </c>
      <c r="N1252" s="200">
        <v>5</v>
      </c>
      <c r="O1252" s="201">
        <v>0</v>
      </c>
      <c r="P1252" s="201">
        <v>0</v>
      </c>
      <c r="Q1252" s="202">
        <v>5</v>
      </c>
      <c r="R1252" s="974">
        <v>100850</v>
      </c>
      <c r="S1252" s="974">
        <v>2775</v>
      </c>
      <c r="T1252" s="974">
        <v>0</v>
      </c>
      <c r="U1252" s="975">
        <v>103625</v>
      </c>
      <c r="V1252" s="212"/>
    </row>
    <row r="1253" spans="1:22" ht="25.5" customHeight="1" x14ac:dyDescent="0.15">
      <c r="A1253" s="302" t="s">
        <v>5586</v>
      </c>
      <c r="B1253" s="208" t="s">
        <v>5973</v>
      </c>
      <c r="C1253" s="209" t="s">
        <v>2899</v>
      </c>
      <c r="D1253" s="210" t="s">
        <v>39</v>
      </c>
      <c r="E1253" s="211" t="s">
        <v>5974</v>
      </c>
      <c r="F1253" s="230" t="s">
        <v>6431</v>
      </c>
      <c r="G1253" s="194" t="s">
        <v>2975</v>
      </c>
      <c r="H1253" s="195">
        <v>1</v>
      </c>
      <c r="I1253" s="196">
        <v>45184</v>
      </c>
      <c r="J1253" s="197"/>
      <c r="K1253" s="197"/>
      <c r="L1253" s="198" t="s">
        <v>462</v>
      </c>
      <c r="M1253" s="199" t="s">
        <v>2924</v>
      </c>
      <c r="N1253" s="200">
        <v>5</v>
      </c>
      <c r="O1253" s="201">
        <v>0</v>
      </c>
      <c r="P1253" s="201">
        <v>0</v>
      </c>
      <c r="Q1253" s="202">
        <v>5</v>
      </c>
      <c r="R1253" s="974">
        <v>100850</v>
      </c>
      <c r="S1253" s="974">
        <v>4911</v>
      </c>
      <c r="T1253" s="974">
        <v>0</v>
      </c>
      <c r="U1253" s="975">
        <v>105761</v>
      </c>
      <c r="V1253" s="212"/>
    </row>
    <row r="1254" spans="1:22" ht="25.5" customHeight="1" x14ac:dyDescent="0.15">
      <c r="A1254" s="302" t="s">
        <v>5587</v>
      </c>
      <c r="B1254" s="208" t="s">
        <v>5975</v>
      </c>
      <c r="C1254" s="209" t="s">
        <v>2899</v>
      </c>
      <c r="D1254" s="210" t="s">
        <v>39</v>
      </c>
      <c r="E1254" s="211" t="s">
        <v>5976</v>
      </c>
      <c r="F1254" s="230" t="s">
        <v>6432</v>
      </c>
      <c r="G1254" s="194" t="s">
        <v>6202</v>
      </c>
      <c r="H1254" s="195">
        <v>3</v>
      </c>
      <c r="I1254" s="196">
        <v>45215</v>
      </c>
      <c r="J1254" s="197">
        <v>45243</v>
      </c>
      <c r="K1254" s="197">
        <v>45266</v>
      </c>
      <c r="L1254" s="198" t="s">
        <v>257</v>
      </c>
      <c r="M1254" s="199" t="s">
        <v>521</v>
      </c>
      <c r="N1254" s="200">
        <v>5</v>
      </c>
      <c r="O1254" s="201">
        <v>5</v>
      </c>
      <c r="P1254" s="201">
        <v>5</v>
      </c>
      <c r="Q1254" s="202">
        <v>15</v>
      </c>
      <c r="R1254" s="974">
        <v>400350</v>
      </c>
      <c r="S1254" s="974">
        <v>497856</v>
      </c>
      <c r="T1254" s="974">
        <v>0</v>
      </c>
      <c r="U1254" s="975">
        <v>898206</v>
      </c>
      <c r="V1254" s="212"/>
    </row>
    <row r="1255" spans="1:22" ht="25.5" customHeight="1" x14ac:dyDescent="0.15">
      <c r="A1255" s="302" t="s">
        <v>5588</v>
      </c>
      <c r="B1255" s="208" t="s">
        <v>5977</v>
      </c>
      <c r="C1255" s="209" t="s">
        <v>2899</v>
      </c>
      <c r="D1255" s="210" t="s">
        <v>39</v>
      </c>
      <c r="E1255" s="211" t="s">
        <v>5978</v>
      </c>
      <c r="F1255" s="230" t="s">
        <v>6433</v>
      </c>
      <c r="G1255" s="194" t="s">
        <v>6244</v>
      </c>
      <c r="H1255" s="195">
        <v>1</v>
      </c>
      <c r="I1255" s="196">
        <v>45188</v>
      </c>
      <c r="J1255" s="197"/>
      <c r="K1255" s="197"/>
      <c r="L1255" s="198" t="s">
        <v>462</v>
      </c>
      <c r="M1255" s="199" t="s">
        <v>2924</v>
      </c>
      <c r="N1255" s="200">
        <v>5</v>
      </c>
      <c r="O1255" s="201">
        <v>0</v>
      </c>
      <c r="P1255" s="201">
        <v>0</v>
      </c>
      <c r="Q1255" s="202">
        <v>5</v>
      </c>
      <c r="R1255" s="974">
        <v>100850</v>
      </c>
      <c r="S1255" s="974">
        <v>4393</v>
      </c>
      <c r="T1255" s="974">
        <v>0</v>
      </c>
      <c r="U1255" s="975">
        <v>105243</v>
      </c>
      <c r="V1255" s="212"/>
    </row>
    <row r="1256" spans="1:22" ht="25.5" customHeight="1" x14ac:dyDescent="0.15">
      <c r="A1256" s="302" t="s">
        <v>5589</v>
      </c>
      <c r="B1256" s="208" t="s">
        <v>5979</v>
      </c>
      <c r="C1256" s="209" t="s">
        <v>2899</v>
      </c>
      <c r="D1256" s="210" t="s">
        <v>39</v>
      </c>
      <c r="E1256" s="211" t="s">
        <v>5980</v>
      </c>
      <c r="F1256" s="230" t="s">
        <v>6434</v>
      </c>
      <c r="G1256" s="194" t="s">
        <v>6245</v>
      </c>
      <c r="H1256" s="195">
        <v>3</v>
      </c>
      <c r="I1256" s="196">
        <v>45261</v>
      </c>
      <c r="J1256" s="197">
        <v>45265</v>
      </c>
      <c r="K1256" s="197">
        <v>45275</v>
      </c>
      <c r="L1256" s="198" t="s">
        <v>462</v>
      </c>
      <c r="M1256" s="199" t="s">
        <v>717</v>
      </c>
      <c r="N1256" s="200">
        <v>3</v>
      </c>
      <c r="O1256" s="201">
        <v>4</v>
      </c>
      <c r="P1256" s="201">
        <v>2</v>
      </c>
      <c r="Q1256" s="202">
        <v>9</v>
      </c>
      <c r="R1256" s="974">
        <v>212430</v>
      </c>
      <c r="S1256" s="974">
        <v>33240</v>
      </c>
      <c r="T1256" s="974">
        <v>50000</v>
      </c>
      <c r="U1256" s="975">
        <v>295670</v>
      </c>
      <c r="V1256" s="212"/>
    </row>
    <row r="1257" spans="1:22" ht="25.5" customHeight="1" x14ac:dyDescent="0.15">
      <c r="A1257" s="302" t="s">
        <v>5590</v>
      </c>
      <c r="B1257" s="208" t="s">
        <v>5981</v>
      </c>
      <c r="C1257" s="209" t="s">
        <v>2992</v>
      </c>
      <c r="D1257" s="210" t="s">
        <v>40</v>
      </c>
      <c r="E1257" s="211" t="s">
        <v>5982</v>
      </c>
      <c r="F1257" s="230" t="s">
        <v>6435</v>
      </c>
      <c r="G1257" s="194" t="s">
        <v>6246</v>
      </c>
      <c r="H1257" s="195">
        <v>1</v>
      </c>
      <c r="I1257" s="196">
        <v>45230</v>
      </c>
      <c r="J1257" s="197"/>
      <c r="K1257" s="197"/>
      <c r="L1257" s="198" t="s">
        <v>610</v>
      </c>
      <c r="M1257" s="199" t="s">
        <v>732</v>
      </c>
      <c r="N1257" s="200">
        <v>5</v>
      </c>
      <c r="O1257" s="201">
        <v>0</v>
      </c>
      <c r="P1257" s="201">
        <v>0</v>
      </c>
      <c r="Q1257" s="202">
        <v>5</v>
      </c>
      <c r="R1257" s="974">
        <v>100850</v>
      </c>
      <c r="S1257" s="974">
        <v>14020</v>
      </c>
      <c r="T1257" s="974">
        <v>50000</v>
      </c>
      <c r="U1257" s="975">
        <v>164870</v>
      </c>
      <c r="V1257" s="212"/>
    </row>
    <row r="1258" spans="1:22" ht="25.5" customHeight="1" x14ac:dyDescent="0.15">
      <c r="A1258" s="302" t="s">
        <v>5591</v>
      </c>
      <c r="B1258" s="208" t="s">
        <v>5983</v>
      </c>
      <c r="C1258" s="209" t="s">
        <v>2992</v>
      </c>
      <c r="D1258" s="210" t="s">
        <v>40</v>
      </c>
      <c r="E1258" s="211" t="s">
        <v>5984</v>
      </c>
      <c r="F1258" s="230" t="s">
        <v>6436</v>
      </c>
      <c r="G1258" s="194" t="s">
        <v>6247</v>
      </c>
      <c r="H1258" s="195">
        <v>1</v>
      </c>
      <c r="I1258" s="196">
        <v>45240</v>
      </c>
      <c r="J1258" s="197"/>
      <c r="K1258" s="197"/>
      <c r="L1258" s="198" t="s">
        <v>462</v>
      </c>
      <c r="M1258" s="199" t="s">
        <v>717</v>
      </c>
      <c r="N1258" s="200">
        <v>5</v>
      </c>
      <c r="O1258" s="201">
        <v>0</v>
      </c>
      <c r="P1258" s="201">
        <v>0</v>
      </c>
      <c r="Q1258" s="202">
        <v>5</v>
      </c>
      <c r="R1258" s="974">
        <v>106200</v>
      </c>
      <c r="S1258" s="974">
        <v>43802</v>
      </c>
      <c r="T1258" s="974">
        <v>50000</v>
      </c>
      <c r="U1258" s="975">
        <v>200002</v>
      </c>
      <c r="V1258" s="212"/>
    </row>
    <row r="1259" spans="1:22" ht="25.5" customHeight="1" x14ac:dyDescent="0.15">
      <c r="A1259" s="302" t="s">
        <v>5592</v>
      </c>
      <c r="B1259" s="208" t="s">
        <v>5985</v>
      </c>
      <c r="C1259" s="209" t="s">
        <v>2992</v>
      </c>
      <c r="D1259" s="210" t="s">
        <v>40</v>
      </c>
      <c r="E1259" s="211" t="s">
        <v>5986</v>
      </c>
      <c r="F1259" s="230" t="s">
        <v>6437</v>
      </c>
      <c r="G1259" s="194" t="s">
        <v>6247</v>
      </c>
      <c r="H1259" s="195">
        <v>2</v>
      </c>
      <c r="I1259" s="196">
        <v>45257</v>
      </c>
      <c r="J1259" s="197">
        <v>45258</v>
      </c>
      <c r="K1259" s="197"/>
      <c r="L1259" s="198" t="s">
        <v>462</v>
      </c>
      <c r="M1259" s="199" t="s">
        <v>717</v>
      </c>
      <c r="N1259" s="200">
        <v>5</v>
      </c>
      <c r="O1259" s="201">
        <v>5</v>
      </c>
      <c r="P1259" s="201">
        <v>0</v>
      </c>
      <c r="Q1259" s="202">
        <v>10</v>
      </c>
      <c r="R1259" s="974">
        <v>234300</v>
      </c>
      <c r="S1259" s="974">
        <v>72900</v>
      </c>
      <c r="T1259" s="974">
        <v>50000</v>
      </c>
      <c r="U1259" s="975">
        <v>357200</v>
      </c>
      <c r="V1259" s="212"/>
    </row>
    <row r="1260" spans="1:22" ht="25.5" customHeight="1" x14ac:dyDescent="0.15">
      <c r="A1260" s="302" t="s">
        <v>5593</v>
      </c>
      <c r="B1260" s="208" t="s">
        <v>5987</v>
      </c>
      <c r="C1260" s="209" t="s">
        <v>2992</v>
      </c>
      <c r="D1260" s="210" t="s">
        <v>40</v>
      </c>
      <c r="E1260" s="211" t="s">
        <v>5988</v>
      </c>
      <c r="F1260" s="230" t="s">
        <v>6438</v>
      </c>
      <c r="G1260" s="194" t="s">
        <v>2859</v>
      </c>
      <c r="H1260" s="195">
        <v>3</v>
      </c>
      <c r="I1260" s="196">
        <v>45176</v>
      </c>
      <c r="J1260" s="197">
        <v>45181</v>
      </c>
      <c r="K1260" s="197">
        <v>45190</v>
      </c>
      <c r="L1260" s="198" t="s">
        <v>610</v>
      </c>
      <c r="M1260" s="199" t="s">
        <v>732</v>
      </c>
      <c r="N1260" s="200">
        <v>5</v>
      </c>
      <c r="O1260" s="201">
        <v>5</v>
      </c>
      <c r="P1260" s="201">
        <v>5</v>
      </c>
      <c r="Q1260" s="202">
        <v>15</v>
      </c>
      <c r="R1260" s="974">
        <v>400350</v>
      </c>
      <c r="S1260" s="974">
        <v>21600</v>
      </c>
      <c r="T1260" s="974">
        <v>50000</v>
      </c>
      <c r="U1260" s="975">
        <v>471950</v>
      </c>
      <c r="V1260" s="212"/>
    </row>
    <row r="1261" spans="1:22" ht="25.5" customHeight="1" x14ac:dyDescent="0.15">
      <c r="A1261" s="302" t="s">
        <v>5594</v>
      </c>
      <c r="B1261" s="208" t="s">
        <v>5989</v>
      </c>
      <c r="C1261" s="209" t="s">
        <v>3028</v>
      </c>
      <c r="D1261" s="210" t="s">
        <v>41</v>
      </c>
      <c r="E1261" s="211" t="s">
        <v>5990</v>
      </c>
      <c r="F1261" s="230" t="s">
        <v>6439</v>
      </c>
      <c r="G1261" s="194" t="s">
        <v>6202</v>
      </c>
      <c r="H1261" s="195">
        <v>3</v>
      </c>
      <c r="I1261" s="196">
        <v>45169</v>
      </c>
      <c r="J1261" s="197">
        <v>45173</v>
      </c>
      <c r="K1261" s="197">
        <v>45201</v>
      </c>
      <c r="L1261" s="198" t="s">
        <v>257</v>
      </c>
      <c r="M1261" s="199" t="s">
        <v>521</v>
      </c>
      <c r="N1261" s="200">
        <v>5</v>
      </c>
      <c r="O1261" s="201">
        <v>5</v>
      </c>
      <c r="P1261" s="201">
        <v>5</v>
      </c>
      <c r="Q1261" s="202">
        <v>15</v>
      </c>
      <c r="R1261" s="974">
        <v>400350</v>
      </c>
      <c r="S1261" s="974">
        <v>79506</v>
      </c>
      <c r="T1261" s="974">
        <v>0</v>
      </c>
      <c r="U1261" s="975">
        <v>479856</v>
      </c>
      <c r="V1261" s="212"/>
    </row>
    <row r="1262" spans="1:22" ht="25.5" customHeight="1" x14ac:dyDescent="0.15">
      <c r="A1262" s="302" t="s">
        <v>5595</v>
      </c>
      <c r="B1262" s="208" t="s">
        <v>5991</v>
      </c>
      <c r="C1262" s="209" t="s">
        <v>3097</v>
      </c>
      <c r="D1262" s="210" t="s">
        <v>43</v>
      </c>
      <c r="E1262" s="211" t="s">
        <v>5992</v>
      </c>
      <c r="F1262" s="230" t="s">
        <v>6440</v>
      </c>
      <c r="G1262" s="194" t="s">
        <v>6248</v>
      </c>
      <c r="H1262" s="195">
        <v>1</v>
      </c>
      <c r="I1262" s="196">
        <v>45197</v>
      </c>
      <c r="J1262" s="197"/>
      <c r="K1262" s="197"/>
      <c r="L1262" s="198" t="s">
        <v>722</v>
      </c>
      <c r="M1262" s="199" t="s">
        <v>2009</v>
      </c>
      <c r="N1262" s="200">
        <v>3</v>
      </c>
      <c r="O1262" s="201">
        <v>0</v>
      </c>
      <c r="P1262" s="201">
        <v>0</v>
      </c>
      <c r="Q1262" s="202">
        <v>3</v>
      </c>
      <c r="R1262" s="974">
        <v>66850</v>
      </c>
      <c r="S1262" s="974">
        <v>245078</v>
      </c>
      <c r="T1262" s="974">
        <v>31740</v>
      </c>
      <c r="U1262" s="975">
        <v>343668</v>
      </c>
      <c r="V1262" s="212"/>
    </row>
    <row r="1263" spans="1:22" ht="25.5" customHeight="1" x14ac:dyDescent="0.15">
      <c r="A1263" s="302" t="s">
        <v>5596</v>
      </c>
      <c r="B1263" s="208" t="s">
        <v>5993</v>
      </c>
      <c r="C1263" s="209" t="s">
        <v>3106</v>
      </c>
      <c r="D1263" s="210" t="s">
        <v>44</v>
      </c>
      <c r="E1263" s="211" t="s">
        <v>5994</v>
      </c>
      <c r="F1263" s="230" t="s">
        <v>6441</v>
      </c>
      <c r="G1263" s="194" t="s">
        <v>6249</v>
      </c>
      <c r="H1263" s="195">
        <v>1</v>
      </c>
      <c r="I1263" s="196">
        <v>45184</v>
      </c>
      <c r="J1263" s="197"/>
      <c r="K1263" s="197"/>
      <c r="L1263" s="198" t="s">
        <v>257</v>
      </c>
      <c r="M1263" s="199" t="s">
        <v>486</v>
      </c>
      <c r="N1263" s="200">
        <v>3</v>
      </c>
      <c r="O1263" s="201">
        <v>0</v>
      </c>
      <c r="P1263" s="201">
        <v>0</v>
      </c>
      <c r="Q1263" s="202">
        <v>3</v>
      </c>
      <c r="R1263" s="974">
        <v>72130</v>
      </c>
      <c r="S1263" s="974">
        <v>178009</v>
      </c>
      <c r="T1263" s="974">
        <v>48000</v>
      </c>
      <c r="U1263" s="975">
        <v>298139</v>
      </c>
      <c r="V1263" s="212"/>
    </row>
    <row r="1264" spans="1:22" ht="25.5" customHeight="1" x14ac:dyDescent="0.15">
      <c r="A1264" s="302" t="s">
        <v>5597</v>
      </c>
      <c r="B1264" s="208" t="s">
        <v>5995</v>
      </c>
      <c r="C1264" s="209" t="s">
        <v>3106</v>
      </c>
      <c r="D1264" s="210" t="s">
        <v>44</v>
      </c>
      <c r="E1264" s="211" t="s">
        <v>5996</v>
      </c>
      <c r="F1264" s="230" t="s">
        <v>6442</v>
      </c>
      <c r="G1264" s="194" t="s">
        <v>6250</v>
      </c>
      <c r="H1264" s="195">
        <v>1</v>
      </c>
      <c r="I1264" s="196">
        <v>45212</v>
      </c>
      <c r="J1264" s="197"/>
      <c r="K1264" s="197"/>
      <c r="L1264" s="198" t="s">
        <v>257</v>
      </c>
      <c r="M1264" s="199" t="s">
        <v>486</v>
      </c>
      <c r="N1264" s="200">
        <v>4</v>
      </c>
      <c r="O1264" s="201">
        <v>0</v>
      </c>
      <c r="P1264" s="201">
        <v>0</v>
      </c>
      <c r="Q1264" s="202">
        <v>4</v>
      </c>
      <c r="R1264" s="974">
        <v>85170</v>
      </c>
      <c r="S1264" s="974">
        <v>21096</v>
      </c>
      <c r="T1264" s="974">
        <v>47300</v>
      </c>
      <c r="U1264" s="975">
        <v>153566</v>
      </c>
      <c r="V1264" s="212"/>
    </row>
    <row r="1265" spans="1:22" ht="25.5" customHeight="1" x14ac:dyDescent="0.15">
      <c r="A1265" s="302" t="s">
        <v>5598</v>
      </c>
      <c r="B1265" s="208" t="s">
        <v>5997</v>
      </c>
      <c r="C1265" s="209" t="s">
        <v>3106</v>
      </c>
      <c r="D1265" s="210" t="s">
        <v>44</v>
      </c>
      <c r="E1265" s="211" t="s">
        <v>5998</v>
      </c>
      <c r="F1265" s="230" t="s">
        <v>6443</v>
      </c>
      <c r="G1265" s="194" t="s">
        <v>6250</v>
      </c>
      <c r="H1265" s="195">
        <v>1</v>
      </c>
      <c r="I1265" s="196">
        <v>45225</v>
      </c>
      <c r="J1265" s="197"/>
      <c r="K1265" s="197"/>
      <c r="L1265" s="198" t="s">
        <v>462</v>
      </c>
      <c r="M1265" s="199" t="s">
        <v>486</v>
      </c>
      <c r="N1265" s="200">
        <v>3</v>
      </c>
      <c r="O1265" s="201">
        <v>0</v>
      </c>
      <c r="P1265" s="201">
        <v>0</v>
      </c>
      <c r="Q1265" s="202">
        <v>3</v>
      </c>
      <c r="R1265" s="974">
        <v>72130</v>
      </c>
      <c r="S1265" s="974">
        <v>211230</v>
      </c>
      <c r="T1265" s="974">
        <v>47300</v>
      </c>
      <c r="U1265" s="975">
        <v>330660</v>
      </c>
      <c r="V1265" s="212"/>
    </row>
    <row r="1266" spans="1:22" ht="25.5" customHeight="1" x14ac:dyDescent="0.15">
      <c r="A1266" s="302" t="s">
        <v>5599</v>
      </c>
      <c r="B1266" s="208" t="s">
        <v>5999</v>
      </c>
      <c r="C1266" s="209" t="s">
        <v>3106</v>
      </c>
      <c r="D1266" s="210" t="s">
        <v>44</v>
      </c>
      <c r="E1266" s="211" t="s">
        <v>6000</v>
      </c>
      <c r="F1266" s="230" t="s">
        <v>6444</v>
      </c>
      <c r="G1266" s="194" t="s">
        <v>3480</v>
      </c>
      <c r="H1266" s="195">
        <v>2</v>
      </c>
      <c r="I1266" s="196">
        <v>45245</v>
      </c>
      <c r="J1266" s="197">
        <v>45246</v>
      </c>
      <c r="K1266" s="197"/>
      <c r="L1266" s="198" t="s">
        <v>257</v>
      </c>
      <c r="M1266" s="199" t="s">
        <v>684</v>
      </c>
      <c r="N1266" s="200">
        <v>1</v>
      </c>
      <c r="O1266" s="201">
        <v>1</v>
      </c>
      <c r="P1266" s="201">
        <v>0</v>
      </c>
      <c r="Q1266" s="202">
        <v>2</v>
      </c>
      <c r="R1266" s="974">
        <v>90860</v>
      </c>
      <c r="S1266" s="974">
        <v>79644</v>
      </c>
      <c r="T1266" s="974">
        <v>0</v>
      </c>
      <c r="U1266" s="975">
        <v>170504</v>
      </c>
      <c r="V1266" s="212"/>
    </row>
    <row r="1267" spans="1:22" ht="25.5" customHeight="1" x14ac:dyDescent="0.15">
      <c r="A1267" s="302" t="s">
        <v>5600</v>
      </c>
      <c r="B1267" s="208" t="s">
        <v>6001</v>
      </c>
      <c r="C1267" s="209" t="s">
        <v>3287</v>
      </c>
      <c r="D1267" s="210" t="s">
        <v>46</v>
      </c>
      <c r="E1267" s="211" t="s">
        <v>6002</v>
      </c>
      <c r="F1267" s="230" t="s">
        <v>6445</v>
      </c>
      <c r="G1267" s="194" t="s">
        <v>3296</v>
      </c>
      <c r="H1267" s="195">
        <v>3</v>
      </c>
      <c r="I1267" s="196">
        <v>45177</v>
      </c>
      <c r="J1267" s="197">
        <v>45184</v>
      </c>
      <c r="K1267" s="197">
        <v>45198</v>
      </c>
      <c r="L1267" s="198" t="s">
        <v>257</v>
      </c>
      <c r="M1267" s="199" t="s">
        <v>932</v>
      </c>
      <c r="N1267" s="200">
        <v>5</v>
      </c>
      <c r="O1267" s="201">
        <v>5</v>
      </c>
      <c r="P1267" s="201">
        <v>5</v>
      </c>
      <c r="Q1267" s="202">
        <v>15</v>
      </c>
      <c r="R1267" s="974">
        <v>380550</v>
      </c>
      <c r="S1267" s="974">
        <v>109710</v>
      </c>
      <c r="T1267" s="974">
        <v>0</v>
      </c>
      <c r="U1267" s="975">
        <v>490260</v>
      </c>
      <c r="V1267" s="212"/>
    </row>
    <row r="1268" spans="1:22" ht="25.5" customHeight="1" x14ac:dyDescent="0.15">
      <c r="A1268" s="302" t="s">
        <v>5601</v>
      </c>
      <c r="B1268" s="208" t="s">
        <v>6003</v>
      </c>
      <c r="C1268" s="209" t="s">
        <v>3287</v>
      </c>
      <c r="D1268" s="210" t="s">
        <v>46</v>
      </c>
      <c r="E1268" s="211" t="s">
        <v>6004</v>
      </c>
      <c r="F1268" s="230" t="s">
        <v>6446</v>
      </c>
      <c r="G1268" s="194" t="s">
        <v>3296</v>
      </c>
      <c r="H1268" s="195">
        <v>3</v>
      </c>
      <c r="I1268" s="196">
        <v>45205</v>
      </c>
      <c r="J1268" s="197">
        <v>45240</v>
      </c>
      <c r="K1268" s="197">
        <v>45268</v>
      </c>
      <c r="L1268" s="198" t="s">
        <v>257</v>
      </c>
      <c r="M1268" s="199" t="s">
        <v>932</v>
      </c>
      <c r="N1268" s="200">
        <v>5</v>
      </c>
      <c r="O1268" s="201">
        <v>5</v>
      </c>
      <c r="P1268" s="201">
        <v>5</v>
      </c>
      <c r="Q1268" s="202">
        <v>15</v>
      </c>
      <c r="R1268" s="974">
        <v>380550</v>
      </c>
      <c r="S1268" s="974">
        <v>109710</v>
      </c>
      <c r="T1268" s="974">
        <v>0</v>
      </c>
      <c r="U1268" s="975">
        <v>490260</v>
      </c>
      <c r="V1268" s="212"/>
    </row>
    <row r="1269" spans="1:22" ht="25.5" customHeight="1" x14ac:dyDescent="0.15">
      <c r="A1269" s="302" t="s">
        <v>5602</v>
      </c>
      <c r="B1269" s="208" t="s">
        <v>6005</v>
      </c>
      <c r="C1269" s="209" t="s">
        <v>3287</v>
      </c>
      <c r="D1269" s="210" t="s">
        <v>46</v>
      </c>
      <c r="E1269" s="211" t="s">
        <v>6006</v>
      </c>
      <c r="F1269" s="230" t="s">
        <v>6447</v>
      </c>
      <c r="G1269" s="194" t="s">
        <v>3296</v>
      </c>
      <c r="H1269" s="195">
        <v>3</v>
      </c>
      <c r="I1269" s="196">
        <v>45230</v>
      </c>
      <c r="J1269" s="197">
        <v>45271</v>
      </c>
      <c r="K1269" s="197">
        <v>45306</v>
      </c>
      <c r="L1269" s="198" t="s">
        <v>257</v>
      </c>
      <c r="M1269" s="199" t="s">
        <v>521</v>
      </c>
      <c r="N1269" s="200">
        <v>5</v>
      </c>
      <c r="O1269" s="201">
        <v>5</v>
      </c>
      <c r="P1269" s="201">
        <v>5</v>
      </c>
      <c r="Q1269" s="202">
        <v>15</v>
      </c>
      <c r="R1269" s="974">
        <v>380550</v>
      </c>
      <c r="S1269" s="974">
        <v>84624</v>
      </c>
      <c r="T1269" s="974">
        <v>0</v>
      </c>
      <c r="U1269" s="975">
        <v>465174</v>
      </c>
      <c r="V1269" s="212"/>
    </row>
    <row r="1270" spans="1:22" ht="25.5" customHeight="1" x14ac:dyDescent="0.15">
      <c r="A1270" s="302" t="s">
        <v>5603</v>
      </c>
      <c r="B1270" s="208" t="s">
        <v>6007</v>
      </c>
      <c r="C1270" s="209" t="s">
        <v>3287</v>
      </c>
      <c r="D1270" s="210" t="s">
        <v>46</v>
      </c>
      <c r="E1270" s="211" t="s">
        <v>6008</v>
      </c>
      <c r="F1270" s="230" t="s">
        <v>6448</v>
      </c>
      <c r="G1270" s="194" t="s">
        <v>6198</v>
      </c>
      <c r="H1270" s="195">
        <v>3</v>
      </c>
      <c r="I1270" s="196">
        <v>45242</v>
      </c>
      <c r="J1270" s="197">
        <v>45259</v>
      </c>
      <c r="K1270" s="197">
        <v>45260</v>
      </c>
      <c r="L1270" s="198" t="s">
        <v>257</v>
      </c>
      <c r="M1270" s="199" t="s">
        <v>521</v>
      </c>
      <c r="N1270" s="200">
        <v>5</v>
      </c>
      <c r="O1270" s="201">
        <v>5</v>
      </c>
      <c r="P1270" s="201">
        <v>5</v>
      </c>
      <c r="Q1270" s="202">
        <v>15</v>
      </c>
      <c r="R1270" s="974">
        <v>302550</v>
      </c>
      <c r="S1270" s="974">
        <v>512480</v>
      </c>
      <c r="T1270" s="974">
        <v>6600</v>
      </c>
      <c r="U1270" s="975">
        <v>821630</v>
      </c>
      <c r="V1270" s="212"/>
    </row>
    <row r="1271" spans="1:22" ht="25.5" customHeight="1" x14ac:dyDescent="0.15">
      <c r="A1271" s="302" t="s">
        <v>5604</v>
      </c>
      <c r="B1271" s="208" t="s">
        <v>6009</v>
      </c>
      <c r="C1271" s="209" t="s">
        <v>3287</v>
      </c>
      <c r="D1271" s="210" t="s">
        <v>46</v>
      </c>
      <c r="E1271" s="211" t="s">
        <v>6010</v>
      </c>
      <c r="F1271" s="230" t="s">
        <v>6449</v>
      </c>
      <c r="G1271" s="194" t="s">
        <v>6198</v>
      </c>
      <c r="H1271" s="195">
        <v>3</v>
      </c>
      <c r="I1271" s="196">
        <v>45254</v>
      </c>
      <c r="J1271" s="197">
        <v>45301</v>
      </c>
      <c r="K1271" s="197">
        <v>45302</v>
      </c>
      <c r="L1271" s="198" t="s">
        <v>257</v>
      </c>
      <c r="M1271" s="199" t="s">
        <v>521</v>
      </c>
      <c r="N1271" s="200">
        <v>5</v>
      </c>
      <c r="O1271" s="201">
        <v>5</v>
      </c>
      <c r="P1271" s="201">
        <v>5</v>
      </c>
      <c r="Q1271" s="202">
        <v>15</v>
      </c>
      <c r="R1271" s="974">
        <v>302550</v>
      </c>
      <c r="S1271" s="974">
        <v>509400</v>
      </c>
      <c r="T1271" s="974">
        <v>6600</v>
      </c>
      <c r="U1271" s="975">
        <v>818550</v>
      </c>
      <c r="V1271" s="212"/>
    </row>
    <row r="1272" spans="1:22" ht="25.5" customHeight="1" x14ac:dyDescent="0.15">
      <c r="A1272" s="302" t="s">
        <v>5605</v>
      </c>
      <c r="B1272" s="208" t="s">
        <v>6011</v>
      </c>
      <c r="C1272" s="209" t="s">
        <v>3287</v>
      </c>
      <c r="D1272" s="210" t="s">
        <v>46</v>
      </c>
      <c r="E1272" s="211" t="s">
        <v>6012</v>
      </c>
      <c r="F1272" s="230" t="s">
        <v>6450</v>
      </c>
      <c r="G1272" s="194" t="s">
        <v>6198</v>
      </c>
      <c r="H1272" s="195">
        <v>3</v>
      </c>
      <c r="I1272" s="196">
        <v>45238</v>
      </c>
      <c r="J1272" s="197">
        <v>45273</v>
      </c>
      <c r="K1272" s="197">
        <v>45274</v>
      </c>
      <c r="L1272" s="198" t="s">
        <v>257</v>
      </c>
      <c r="M1272" s="199" t="s">
        <v>521</v>
      </c>
      <c r="N1272" s="200">
        <v>5</v>
      </c>
      <c r="O1272" s="201">
        <v>5</v>
      </c>
      <c r="P1272" s="201">
        <v>5</v>
      </c>
      <c r="Q1272" s="202">
        <v>15</v>
      </c>
      <c r="R1272" s="974">
        <v>400350</v>
      </c>
      <c r="S1272" s="974">
        <v>510480</v>
      </c>
      <c r="T1272" s="974">
        <v>6600</v>
      </c>
      <c r="U1272" s="975">
        <v>917430</v>
      </c>
      <c r="V1272" s="212"/>
    </row>
    <row r="1273" spans="1:22" ht="25.5" customHeight="1" x14ac:dyDescent="0.15">
      <c r="A1273" s="302" t="s">
        <v>5606</v>
      </c>
      <c r="B1273" s="208" t="s">
        <v>6013</v>
      </c>
      <c r="C1273" s="209" t="s">
        <v>3287</v>
      </c>
      <c r="D1273" s="210" t="s">
        <v>46</v>
      </c>
      <c r="E1273" s="211" t="s">
        <v>6014</v>
      </c>
      <c r="F1273" s="230" t="s">
        <v>6451</v>
      </c>
      <c r="G1273" s="194" t="s">
        <v>6198</v>
      </c>
      <c r="H1273" s="195">
        <v>3</v>
      </c>
      <c r="I1273" s="196">
        <v>45267</v>
      </c>
      <c r="J1273" s="197">
        <v>45308</v>
      </c>
      <c r="K1273" s="197">
        <v>45309</v>
      </c>
      <c r="L1273" s="198" t="s">
        <v>257</v>
      </c>
      <c r="M1273" s="199" t="s">
        <v>521</v>
      </c>
      <c r="N1273" s="200">
        <v>5</v>
      </c>
      <c r="O1273" s="201">
        <v>5</v>
      </c>
      <c r="P1273" s="201">
        <v>5</v>
      </c>
      <c r="Q1273" s="202">
        <v>15</v>
      </c>
      <c r="R1273" s="974">
        <v>302550</v>
      </c>
      <c r="S1273" s="974">
        <v>508480</v>
      </c>
      <c r="T1273" s="974">
        <v>6600</v>
      </c>
      <c r="U1273" s="975">
        <v>817630</v>
      </c>
      <c r="V1273" s="212"/>
    </row>
    <row r="1274" spans="1:22" ht="25.5" customHeight="1" x14ac:dyDescent="0.15">
      <c r="A1274" s="302" t="s">
        <v>5607</v>
      </c>
      <c r="B1274" s="208" t="s">
        <v>6015</v>
      </c>
      <c r="C1274" s="209" t="s">
        <v>3287</v>
      </c>
      <c r="D1274" s="210" t="s">
        <v>46</v>
      </c>
      <c r="E1274" s="211" t="s">
        <v>6016</v>
      </c>
      <c r="F1274" s="230" t="s">
        <v>6452</v>
      </c>
      <c r="G1274" s="194" t="s">
        <v>6202</v>
      </c>
      <c r="H1274" s="195">
        <v>3</v>
      </c>
      <c r="I1274" s="196">
        <v>45175</v>
      </c>
      <c r="J1274" s="197">
        <v>45176</v>
      </c>
      <c r="K1274" s="197">
        <v>45306</v>
      </c>
      <c r="L1274" s="198" t="s">
        <v>257</v>
      </c>
      <c r="M1274" s="199" t="s">
        <v>521</v>
      </c>
      <c r="N1274" s="200">
        <v>5</v>
      </c>
      <c r="O1274" s="201">
        <v>5</v>
      </c>
      <c r="P1274" s="201">
        <v>5</v>
      </c>
      <c r="Q1274" s="202">
        <v>15</v>
      </c>
      <c r="R1274" s="974">
        <v>400350</v>
      </c>
      <c r="S1274" s="974">
        <v>506560</v>
      </c>
      <c r="T1274" s="974">
        <v>6600</v>
      </c>
      <c r="U1274" s="975">
        <v>913510</v>
      </c>
      <c r="V1274" s="212"/>
    </row>
    <row r="1275" spans="1:22" ht="25.5" customHeight="1" x14ac:dyDescent="0.15">
      <c r="A1275" s="302" t="s">
        <v>5608</v>
      </c>
      <c r="B1275" s="208" t="s">
        <v>6017</v>
      </c>
      <c r="C1275" s="209" t="s">
        <v>3287</v>
      </c>
      <c r="D1275" s="210" t="s">
        <v>46</v>
      </c>
      <c r="E1275" s="211" t="s">
        <v>6018</v>
      </c>
      <c r="F1275" s="230" t="s">
        <v>6453</v>
      </c>
      <c r="G1275" s="194" t="s">
        <v>6202</v>
      </c>
      <c r="H1275" s="195">
        <v>3</v>
      </c>
      <c r="I1275" s="196">
        <v>45217</v>
      </c>
      <c r="J1275" s="197">
        <v>45218</v>
      </c>
      <c r="K1275" s="197">
        <v>45268</v>
      </c>
      <c r="L1275" s="198" t="s">
        <v>257</v>
      </c>
      <c r="M1275" s="199" t="s">
        <v>521</v>
      </c>
      <c r="N1275" s="200">
        <v>5</v>
      </c>
      <c r="O1275" s="201">
        <v>5</v>
      </c>
      <c r="P1275" s="201">
        <v>5</v>
      </c>
      <c r="Q1275" s="202">
        <v>15</v>
      </c>
      <c r="R1275" s="974">
        <v>400350</v>
      </c>
      <c r="S1275" s="974">
        <v>508560</v>
      </c>
      <c r="T1275" s="974">
        <v>0</v>
      </c>
      <c r="U1275" s="975">
        <v>908910</v>
      </c>
      <c r="V1275" s="212"/>
    </row>
    <row r="1276" spans="1:22" ht="25.5" customHeight="1" x14ac:dyDescent="0.15">
      <c r="A1276" s="302" t="s">
        <v>5609</v>
      </c>
      <c r="B1276" s="208" t="s">
        <v>6019</v>
      </c>
      <c r="C1276" s="209" t="s">
        <v>3366</v>
      </c>
      <c r="D1276" s="210" t="s">
        <v>47</v>
      </c>
      <c r="E1276" s="211" t="s">
        <v>6020</v>
      </c>
      <c r="F1276" s="230" t="s">
        <v>6454</v>
      </c>
      <c r="G1276" s="194" t="s">
        <v>6251</v>
      </c>
      <c r="H1276" s="195">
        <v>3</v>
      </c>
      <c r="I1276" s="196">
        <v>45175</v>
      </c>
      <c r="J1276" s="197">
        <v>45196</v>
      </c>
      <c r="K1276" s="197">
        <v>45224</v>
      </c>
      <c r="L1276" s="198" t="s">
        <v>462</v>
      </c>
      <c r="M1276" s="199" t="s">
        <v>463</v>
      </c>
      <c r="N1276" s="200">
        <v>1</v>
      </c>
      <c r="O1276" s="201">
        <v>1</v>
      </c>
      <c r="P1276" s="201">
        <v>1</v>
      </c>
      <c r="Q1276" s="202">
        <v>3</v>
      </c>
      <c r="R1276" s="974">
        <v>142110</v>
      </c>
      <c r="S1276" s="974">
        <v>12890</v>
      </c>
      <c r="T1276" s="974">
        <v>0</v>
      </c>
      <c r="U1276" s="975">
        <v>155000</v>
      </c>
      <c r="V1276" s="212"/>
    </row>
    <row r="1277" spans="1:22" ht="25.5" customHeight="1" x14ac:dyDescent="0.15">
      <c r="A1277" s="302" t="s">
        <v>5610</v>
      </c>
      <c r="B1277" s="208" t="s">
        <v>6021</v>
      </c>
      <c r="C1277" s="209" t="s">
        <v>3396</v>
      </c>
      <c r="D1277" s="210" t="s">
        <v>48</v>
      </c>
      <c r="E1277" s="211" t="s">
        <v>6022</v>
      </c>
      <c r="F1277" s="230" t="s">
        <v>6455</v>
      </c>
      <c r="G1277" s="194" t="s">
        <v>6198</v>
      </c>
      <c r="H1277" s="195">
        <v>3</v>
      </c>
      <c r="I1277" s="196">
        <v>45180</v>
      </c>
      <c r="J1277" s="197">
        <v>45264</v>
      </c>
      <c r="K1277" s="197">
        <v>45271</v>
      </c>
      <c r="L1277" s="198" t="s">
        <v>257</v>
      </c>
      <c r="M1277" s="199" t="s">
        <v>521</v>
      </c>
      <c r="N1277" s="200">
        <v>5</v>
      </c>
      <c r="O1277" s="201">
        <v>5</v>
      </c>
      <c r="P1277" s="201">
        <v>5</v>
      </c>
      <c r="Q1277" s="202">
        <v>15</v>
      </c>
      <c r="R1277" s="974">
        <v>302550</v>
      </c>
      <c r="S1277" s="974">
        <v>507320</v>
      </c>
      <c r="T1277" s="974">
        <v>6600</v>
      </c>
      <c r="U1277" s="975">
        <v>816470</v>
      </c>
      <c r="V1277" s="212"/>
    </row>
    <row r="1278" spans="1:22" ht="25.5" customHeight="1" x14ac:dyDescent="0.15">
      <c r="A1278" s="302" t="s">
        <v>5611</v>
      </c>
      <c r="B1278" s="208" t="s">
        <v>6023</v>
      </c>
      <c r="C1278" s="209" t="s">
        <v>3396</v>
      </c>
      <c r="D1278" s="210" t="s">
        <v>48</v>
      </c>
      <c r="E1278" s="211" t="s">
        <v>6024</v>
      </c>
      <c r="F1278" s="230" t="s">
        <v>6456</v>
      </c>
      <c r="G1278" s="194" t="s">
        <v>1585</v>
      </c>
      <c r="H1278" s="195">
        <v>1</v>
      </c>
      <c r="I1278" s="196">
        <v>45190</v>
      </c>
      <c r="J1278" s="197"/>
      <c r="K1278" s="197"/>
      <c r="L1278" s="198" t="s">
        <v>257</v>
      </c>
      <c r="M1278" s="199" t="s">
        <v>437</v>
      </c>
      <c r="N1278" s="200">
        <v>4</v>
      </c>
      <c r="O1278" s="201">
        <v>0</v>
      </c>
      <c r="P1278" s="201">
        <v>0</v>
      </c>
      <c r="Q1278" s="202">
        <v>4</v>
      </c>
      <c r="R1278" s="974">
        <v>113890</v>
      </c>
      <c r="S1278" s="974">
        <v>201968</v>
      </c>
      <c r="T1278" s="974">
        <v>10775</v>
      </c>
      <c r="U1278" s="975">
        <v>326633</v>
      </c>
      <c r="V1278" s="212"/>
    </row>
    <row r="1279" spans="1:22" ht="25.5" customHeight="1" x14ac:dyDescent="0.15">
      <c r="A1279" s="302" t="s">
        <v>5612</v>
      </c>
      <c r="B1279" s="208" t="s">
        <v>6025</v>
      </c>
      <c r="C1279" s="209" t="s">
        <v>3422</v>
      </c>
      <c r="D1279" s="210" t="s">
        <v>49</v>
      </c>
      <c r="E1279" s="211" t="s">
        <v>6026</v>
      </c>
      <c r="F1279" s="230" t="s">
        <v>6457</v>
      </c>
      <c r="G1279" s="194" t="s">
        <v>6232</v>
      </c>
      <c r="H1279" s="195">
        <v>2</v>
      </c>
      <c r="I1279" s="196">
        <v>45229</v>
      </c>
      <c r="J1279" s="197">
        <v>45230</v>
      </c>
      <c r="K1279" s="197"/>
      <c r="L1279" s="198" t="s">
        <v>462</v>
      </c>
      <c r="M1279" s="199" t="s">
        <v>717</v>
      </c>
      <c r="N1279" s="200">
        <v>5</v>
      </c>
      <c r="O1279" s="201">
        <v>5</v>
      </c>
      <c r="P1279" s="201">
        <v>0</v>
      </c>
      <c r="Q1279" s="202">
        <v>10</v>
      </c>
      <c r="R1279" s="974">
        <v>201700</v>
      </c>
      <c r="S1279" s="974">
        <v>3960</v>
      </c>
      <c r="T1279" s="974">
        <v>50000</v>
      </c>
      <c r="U1279" s="975">
        <v>255660</v>
      </c>
      <c r="V1279" s="212"/>
    </row>
    <row r="1280" spans="1:22" ht="25.5" customHeight="1" x14ac:dyDescent="0.15">
      <c r="A1280" s="302" t="s">
        <v>5613</v>
      </c>
      <c r="B1280" s="208" t="s">
        <v>6027</v>
      </c>
      <c r="C1280" s="209" t="s">
        <v>3422</v>
      </c>
      <c r="D1280" s="210" t="s">
        <v>49</v>
      </c>
      <c r="E1280" s="211" t="s">
        <v>6028</v>
      </c>
      <c r="F1280" s="230" t="s">
        <v>6458</v>
      </c>
      <c r="G1280" s="194" t="s">
        <v>6252</v>
      </c>
      <c r="H1280" s="195">
        <v>2</v>
      </c>
      <c r="I1280" s="196">
        <v>45308</v>
      </c>
      <c r="J1280" s="197">
        <v>45309</v>
      </c>
      <c r="K1280" s="197"/>
      <c r="L1280" s="198" t="s">
        <v>257</v>
      </c>
      <c r="M1280" s="199" t="s">
        <v>486</v>
      </c>
      <c r="N1280" s="200">
        <v>5</v>
      </c>
      <c r="O1280" s="201">
        <v>5</v>
      </c>
      <c r="P1280" s="201">
        <v>0</v>
      </c>
      <c r="Q1280" s="202">
        <v>10</v>
      </c>
      <c r="R1280" s="974">
        <v>175300</v>
      </c>
      <c r="S1280" s="974">
        <v>10080</v>
      </c>
      <c r="T1280" s="974">
        <v>42100</v>
      </c>
      <c r="U1280" s="975">
        <v>227480</v>
      </c>
      <c r="V1280" s="212"/>
    </row>
    <row r="1281" spans="1:22" ht="25.5" customHeight="1" x14ac:dyDescent="0.15">
      <c r="A1281" s="302" t="s">
        <v>5614</v>
      </c>
      <c r="B1281" s="208" t="s">
        <v>6029</v>
      </c>
      <c r="C1281" s="209" t="s">
        <v>3459</v>
      </c>
      <c r="D1281" s="210" t="s">
        <v>50</v>
      </c>
      <c r="E1281" s="211" t="s">
        <v>6030</v>
      </c>
      <c r="F1281" s="230" t="s">
        <v>6459</v>
      </c>
      <c r="G1281" s="194" t="s">
        <v>3469</v>
      </c>
      <c r="H1281" s="195">
        <v>1</v>
      </c>
      <c r="I1281" s="196">
        <v>45302</v>
      </c>
      <c r="J1281" s="197"/>
      <c r="K1281" s="197"/>
      <c r="L1281" s="198" t="s">
        <v>257</v>
      </c>
      <c r="M1281" s="199" t="s">
        <v>564</v>
      </c>
      <c r="N1281" s="200">
        <v>2</v>
      </c>
      <c r="O1281" s="201">
        <v>0</v>
      </c>
      <c r="P1281" s="201">
        <v>0</v>
      </c>
      <c r="Q1281" s="202">
        <v>2</v>
      </c>
      <c r="R1281" s="974">
        <v>74770</v>
      </c>
      <c r="S1281" s="974">
        <v>135369</v>
      </c>
      <c r="T1281" s="974">
        <v>0</v>
      </c>
      <c r="U1281" s="975">
        <v>210139</v>
      </c>
      <c r="V1281" s="212"/>
    </row>
    <row r="1282" spans="1:22" ht="25.5" customHeight="1" x14ac:dyDescent="0.15">
      <c r="A1282" s="302" t="s">
        <v>5615</v>
      </c>
      <c r="B1282" s="208" t="s">
        <v>6031</v>
      </c>
      <c r="C1282" s="209" t="s">
        <v>3459</v>
      </c>
      <c r="D1282" s="210" t="s">
        <v>50</v>
      </c>
      <c r="E1282" s="211" t="s">
        <v>6032</v>
      </c>
      <c r="F1282" s="230" t="s">
        <v>6460</v>
      </c>
      <c r="G1282" s="194" t="s">
        <v>6207</v>
      </c>
      <c r="H1282" s="195">
        <v>3</v>
      </c>
      <c r="I1282" s="196">
        <v>45190</v>
      </c>
      <c r="J1282" s="197">
        <v>45191</v>
      </c>
      <c r="K1282" s="197">
        <v>45240</v>
      </c>
      <c r="L1282" s="198" t="s">
        <v>257</v>
      </c>
      <c r="M1282" s="199" t="s">
        <v>521</v>
      </c>
      <c r="N1282" s="200">
        <v>5</v>
      </c>
      <c r="O1282" s="201">
        <v>5</v>
      </c>
      <c r="P1282" s="201">
        <v>5</v>
      </c>
      <c r="Q1282" s="202">
        <v>15</v>
      </c>
      <c r="R1282" s="974">
        <v>400350</v>
      </c>
      <c r="S1282" s="974">
        <v>539080</v>
      </c>
      <c r="T1282" s="974">
        <v>0</v>
      </c>
      <c r="U1282" s="975">
        <v>939430</v>
      </c>
      <c r="V1282" s="212"/>
    </row>
    <row r="1283" spans="1:22" ht="25.5" customHeight="1" x14ac:dyDescent="0.15">
      <c r="A1283" s="302" t="s">
        <v>5616</v>
      </c>
      <c r="B1283" s="208" t="s">
        <v>6033</v>
      </c>
      <c r="C1283" s="209" t="s">
        <v>3459</v>
      </c>
      <c r="D1283" s="210" t="s">
        <v>50</v>
      </c>
      <c r="E1283" s="211" t="s">
        <v>6034</v>
      </c>
      <c r="F1283" s="230" t="s">
        <v>6461</v>
      </c>
      <c r="G1283" s="194" t="s">
        <v>6253</v>
      </c>
      <c r="H1283" s="195">
        <v>1</v>
      </c>
      <c r="I1283" s="196">
        <v>45262</v>
      </c>
      <c r="J1283" s="197"/>
      <c r="K1283" s="197"/>
      <c r="L1283" s="198" t="s">
        <v>257</v>
      </c>
      <c r="M1283" s="199" t="s">
        <v>684</v>
      </c>
      <c r="N1283" s="200">
        <v>3</v>
      </c>
      <c r="O1283" s="201">
        <v>0</v>
      </c>
      <c r="P1283" s="201">
        <v>0</v>
      </c>
      <c r="Q1283" s="202">
        <v>3</v>
      </c>
      <c r="R1283" s="974">
        <v>71930</v>
      </c>
      <c r="S1283" s="974">
        <v>27825</v>
      </c>
      <c r="T1283" s="974">
        <v>0</v>
      </c>
      <c r="U1283" s="975">
        <v>99755</v>
      </c>
      <c r="V1283" s="212"/>
    </row>
    <row r="1284" spans="1:22" ht="25.5" customHeight="1" x14ac:dyDescent="0.15">
      <c r="A1284" s="302" t="s">
        <v>5617</v>
      </c>
      <c r="B1284" s="208" t="s">
        <v>6035</v>
      </c>
      <c r="C1284" s="209" t="s">
        <v>3487</v>
      </c>
      <c r="D1284" s="210" t="s">
        <v>51</v>
      </c>
      <c r="E1284" s="211" t="s">
        <v>6036</v>
      </c>
      <c r="F1284" s="230" t="s">
        <v>6462</v>
      </c>
      <c r="G1284" s="194" t="s">
        <v>6254</v>
      </c>
      <c r="H1284" s="195">
        <v>3</v>
      </c>
      <c r="I1284" s="196">
        <v>45218</v>
      </c>
      <c r="J1284" s="197">
        <v>45223</v>
      </c>
      <c r="K1284" s="197">
        <v>45237</v>
      </c>
      <c r="L1284" s="198" t="s">
        <v>474</v>
      </c>
      <c r="M1284" s="199" t="s">
        <v>537</v>
      </c>
      <c r="N1284" s="200">
        <v>2</v>
      </c>
      <c r="O1284" s="201">
        <v>2</v>
      </c>
      <c r="P1284" s="201">
        <v>2</v>
      </c>
      <c r="Q1284" s="202">
        <v>6</v>
      </c>
      <c r="R1284" s="974">
        <v>169350</v>
      </c>
      <c r="S1284" s="974">
        <v>13200</v>
      </c>
      <c r="T1284" s="974">
        <v>0</v>
      </c>
      <c r="U1284" s="975">
        <v>182550</v>
      </c>
      <c r="V1284" s="212"/>
    </row>
    <row r="1285" spans="1:22" ht="25.5" customHeight="1" x14ac:dyDescent="0.15">
      <c r="A1285" s="302" t="s">
        <v>5618</v>
      </c>
      <c r="B1285" s="208" t="s">
        <v>6037</v>
      </c>
      <c r="C1285" s="209" t="s">
        <v>3663</v>
      </c>
      <c r="D1285" s="210" t="s">
        <v>56</v>
      </c>
      <c r="E1285" s="211" t="s">
        <v>6038</v>
      </c>
      <c r="F1285" s="230" t="s">
        <v>6463</v>
      </c>
      <c r="G1285" s="194" t="s">
        <v>6255</v>
      </c>
      <c r="H1285" s="195">
        <v>3</v>
      </c>
      <c r="I1285" s="196">
        <v>45273</v>
      </c>
      <c r="J1285" s="197">
        <v>45280</v>
      </c>
      <c r="K1285" s="197">
        <v>45281</v>
      </c>
      <c r="L1285" s="198" t="s">
        <v>610</v>
      </c>
      <c r="M1285" s="199" t="s">
        <v>2775</v>
      </c>
      <c r="N1285" s="200">
        <v>2</v>
      </c>
      <c r="O1285" s="201">
        <v>2</v>
      </c>
      <c r="P1285" s="201">
        <v>2</v>
      </c>
      <c r="Q1285" s="202">
        <v>6</v>
      </c>
      <c r="R1285" s="974">
        <v>169350</v>
      </c>
      <c r="S1285" s="974">
        <v>5994</v>
      </c>
      <c r="T1285" s="974">
        <v>0</v>
      </c>
      <c r="U1285" s="975">
        <v>175344</v>
      </c>
      <c r="V1285" s="212"/>
    </row>
    <row r="1286" spans="1:22" ht="25.5" customHeight="1" x14ac:dyDescent="0.15">
      <c r="A1286" s="302" t="s">
        <v>5619</v>
      </c>
      <c r="B1286" s="208" t="s">
        <v>6039</v>
      </c>
      <c r="C1286" s="209" t="s">
        <v>3663</v>
      </c>
      <c r="D1286" s="210" t="s">
        <v>56</v>
      </c>
      <c r="E1286" s="211" t="s">
        <v>6040</v>
      </c>
      <c r="F1286" s="230" t="s">
        <v>6464</v>
      </c>
      <c r="G1286" s="194" t="s">
        <v>6256</v>
      </c>
      <c r="H1286" s="195">
        <v>3</v>
      </c>
      <c r="I1286" s="196">
        <v>45275</v>
      </c>
      <c r="J1286" s="197">
        <v>45303</v>
      </c>
      <c r="K1286" s="197">
        <v>45310</v>
      </c>
      <c r="L1286" s="198" t="s">
        <v>1528</v>
      </c>
      <c r="M1286" s="199" t="s">
        <v>1529</v>
      </c>
      <c r="N1286" s="200">
        <v>2</v>
      </c>
      <c r="O1286" s="201">
        <v>2</v>
      </c>
      <c r="P1286" s="201">
        <v>2</v>
      </c>
      <c r="Q1286" s="202">
        <v>6</v>
      </c>
      <c r="R1286" s="974">
        <v>169350</v>
      </c>
      <c r="S1286" s="974">
        <v>175191</v>
      </c>
      <c r="T1286" s="974">
        <v>3300</v>
      </c>
      <c r="U1286" s="975">
        <v>347841</v>
      </c>
      <c r="V1286" s="212"/>
    </row>
    <row r="1287" spans="1:22" ht="25.5" customHeight="1" x14ac:dyDescent="0.15">
      <c r="A1287" s="302" t="s">
        <v>5620</v>
      </c>
      <c r="B1287" s="208" t="s">
        <v>6041</v>
      </c>
      <c r="C1287" s="209" t="s">
        <v>3663</v>
      </c>
      <c r="D1287" s="210" t="s">
        <v>56</v>
      </c>
      <c r="E1287" s="211" t="s">
        <v>6042</v>
      </c>
      <c r="F1287" s="230" t="s">
        <v>6465</v>
      </c>
      <c r="G1287" s="194" t="s">
        <v>6257</v>
      </c>
      <c r="H1287" s="195">
        <v>3</v>
      </c>
      <c r="I1287" s="196">
        <v>45177</v>
      </c>
      <c r="J1287" s="197">
        <v>45180</v>
      </c>
      <c r="K1287" s="197">
        <v>45188</v>
      </c>
      <c r="L1287" s="198" t="s">
        <v>474</v>
      </c>
      <c r="M1287" s="199" t="s">
        <v>537</v>
      </c>
      <c r="N1287" s="200">
        <v>2</v>
      </c>
      <c r="O1287" s="201">
        <v>2</v>
      </c>
      <c r="P1287" s="201">
        <v>2</v>
      </c>
      <c r="Q1287" s="202">
        <v>6</v>
      </c>
      <c r="R1287" s="974">
        <v>169350</v>
      </c>
      <c r="S1287" s="974">
        <v>44532</v>
      </c>
      <c r="T1287" s="974">
        <v>0</v>
      </c>
      <c r="U1287" s="975">
        <v>213882</v>
      </c>
      <c r="V1287" s="212"/>
    </row>
    <row r="1288" spans="1:22" ht="25.5" customHeight="1" x14ac:dyDescent="0.15">
      <c r="A1288" s="302" t="s">
        <v>5621</v>
      </c>
      <c r="B1288" s="208" t="s">
        <v>6043</v>
      </c>
      <c r="C1288" s="209" t="s">
        <v>3706</v>
      </c>
      <c r="D1288" s="210" t="s">
        <v>57</v>
      </c>
      <c r="E1288" s="211" t="s">
        <v>6044</v>
      </c>
      <c r="F1288" s="230" t="s">
        <v>6466</v>
      </c>
      <c r="G1288" s="194" t="s">
        <v>6194</v>
      </c>
      <c r="H1288" s="195">
        <v>2</v>
      </c>
      <c r="I1288" s="196">
        <v>45309</v>
      </c>
      <c r="J1288" s="197">
        <v>45310</v>
      </c>
      <c r="K1288" s="197"/>
      <c r="L1288" s="198" t="s">
        <v>257</v>
      </c>
      <c r="M1288" s="199" t="s">
        <v>521</v>
      </c>
      <c r="N1288" s="200">
        <v>5</v>
      </c>
      <c r="O1288" s="201">
        <v>5</v>
      </c>
      <c r="P1288" s="201">
        <v>0</v>
      </c>
      <c r="Q1288" s="202">
        <v>10</v>
      </c>
      <c r="R1288" s="974">
        <v>284020</v>
      </c>
      <c r="S1288" s="974">
        <v>500040</v>
      </c>
      <c r="T1288" s="974">
        <v>50000</v>
      </c>
      <c r="U1288" s="975">
        <v>834060</v>
      </c>
      <c r="V1288" s="212"/>
    </row>
    <row r="1289" spans="1:22" ht="25.5" customHeight="1" x14ac:dyDescent="0.15">
      <c r="A1289" s="302" t="s">
        <v>5622</v>
      </c>
      <c r="B1289" s="208" t="s">
        <v>6045</v>
      </c>
      <c r="C1289" s="209" t="s">
        <v>3734</v>
      </c>
      <c r="D1289" s="210" t="s">
        <v>58</v>
      </c>
      <c r="E1289" s="211" t="s">
        <v>6046</v>
      </c>
      <c r="F1289" s="230" t="s">
        <v>6467</v>
      </c>
      <c r="G1289" s="194" t="s">
        <v>6218</v>
      </c>
      <c r="H1289" s="195">
        <v>3</v>
      </c>
      <c r="I1289" s="196">
        <v>45210</v>
      </c>
      <c r="J1289" s="197">
        <v>45211</v>
      </c>
      <c r="K1289" s="197">
        <v>45212</v>
      </c>
      <c r="L1289" s="198" t="s">
        <v>610</v>
      </c>
      <c r="M1289" s="199" t="s">
        <v>732</v>
      </c>
      <c r="N1289" s="200">
        <v>3</v>
      </c>
      <c r="O1289" s="201">
        <v>3</v>
      </c>
      <c r="P1289" s="201">
        <v>3</v>
      </c>
      <c r="Q1289" s="202">
        <v>9</v>
      </c>
      <c r="R1289" s="974">
        <v>282990</v>
      </c>
      <c r="S1289" s="974">
        <v>492840</v>
      </c>
      <c r="T1289" s="974">
        <v>0</v>
      </c>
      <c r="U1289" s="975">
        <v>775830</v>
      </c>
      <c r="V1289" s="212"/>
    </row>
    <row r="1290" spans="1:22" ht="25.5" customHeight="1" x14ac:dyDescent="0.15">
      <c r="A1290" s="302" t="s">
        <v>5623</v>
      </c>
      <c r="B1290" s="208" t="s">
        <v>6047</v>
      </c>
      <c r="C1290" s="209" t="s">
        <v>3734</v>
      </c>
      <c r="D1290" s="210" t="s">
        <v>58</v>
      </c>
      <c r="E1290" s="211" t="s">
        <v>6048</v>
      </c>
      <c r="F1290" s="230" t="s">
        <v>6468</v>
      </c>
      <c r="G1290" s="194" t="s">
        <v>6194</v>
      </c>
      <c r="H1290" s="195">
        <v>2</v>
      </c>
      <c r="I1290" s="196">
        <v>45243</v>
      </c>
      <c r="J1290" s="197">
        <v>45244</v>
      </c>
      <c r="K1290" s="197"/>
      <c r="L1290" s="198" t="s">
        <v>257</v>
      </c>
      <c r="M1290" s="199" t="s">
        <v>521</v>
      </c>
      <c r="N1290" s="200">
        <v>5</v>
      </c>
      <c r="O1290" s="201">
        <v>5</v>
      </c>
      <c r="P1290" s="201">
        <v>0</v>
      </c>
      <c r="Q1290" s="202">
        <v>10</v>
      </c>
      <c r="R1290" s="974">
        <v>284020</v>
      </c>
      <c r="S1290" s="974">
        <v>500000</v>
      </c>
      <c r="T1290" s="974">
        <v>50000</v>
      </c>
      <c r="U1290" s="975">
        <v>834020</v>
      </c>
      <c r="V1290" s="212"/>
    </row>
    <row r="1291" spans="1:22" ht="25.5" customHeight="1" x14ac:dyDescent="0.15">
      <c r="A1291" s="302" t="s">
        <v>5624</v>
      </c>
      <c r="B1291" s="208" t="s">
        <v>6049</v>
      </c>
      <c r="C1291" s="209" t="s">
        <v>3886</v>
      </c>
      <c r="D1291" s="210" t="s">
        <v>59</v>
      </c>
      <c r="E1291" s="211" t="s">
        <v>6050</v>
      </c>
      <c r="F1291" s="230" t="s">
        <v>6469</v>
      </c>
      <c r="G1291" s="194" t="s">
        <v>6193</v>
      </c>
      <c r="H1291" s="195">
        <v>1</v>
      </c>
      <c r="I1291" s="196">
        <v>45232</v>
      </c>
      <c r="J1291" s="197"/>
      <c r="K1291" s="197"/>
      <c r="L1291" s="198" t="s">
        <v>257</v>
      </c>
      <c r="M1291" s="199" t="s">
        <v>437</v>
      </c>
      <c r="N1291" s="200">
        <v>5</v>
      </c>
      <c r="O1291" s="201">
        <v>0</v>
      </c>
      <c r="P1291" s="201">
        <v>0</v>
      </c>
      <c r="Q1291" s="202">
        <v>5</v>
      </c>
      <c r="R1291" s="974">
        <v>100850</v>
      </c>
      <c r="S1291" s="974">
        <v>250000</v>
      </c>
      <c r="T1291" s="974">
        <v>50000</v>
      </c>
      <c r="U1291" s="975">
        <v>400850</v>
      </c>
      <c r="V1291" s="212"/>
    </row>
    <row r="1292" spans="1:22" ht="25.5" customHeight="1" x14ac:dyDescent="0.15">
      <c r="A1292" s="302" t="s">
        <v>5625</v>
      </c>
      <c r="B1292" s="208" t="s">
        <v>6051</v>
      </c>
      <c r="C1292" s="209" t="s">
        <v>3886</v>
      </c>
      <c r="D1292" s="210" t="s">
        <v>59</v>
      </c>
      <c r="E1292" s="211" t="s">
        <v>6052</v>
      </c>
      <c r="F1292" s="230" t="s">
        <v>6470</v>
      </c>
      <c r="G1292" s="194" t="s">
        <v>6258</v>
      </c>
      <c r="H1292" s="195">
        <v>2</v>
      </c>
      <c r="I1292" s="196">
        <v>45215</v>
      </c>
      <c r="J1292" s="197">
        <v>45222</v>
      </c>
      <c r="K1292" s="197"/>
      <c r="L1292" s="198" t="s">
        <v>462</v>
      </c>
      <c r="M1292" s="199" t="s">
        <v>2924</v>
      </c>
      <c r="N1292" s="200">
        <v>5</v>
      </c>
      <c r="O1292" s="201">
        <v>5</v>
      </c>
      <c r="P1292" s="201">
        <v>0</v>
      </c>
      <c r="Q1292" s="202">
        <v>10</v>
      </c>
      <c r="R1292" s="974">
        <v>253700</v>
      </c>
      <c r="S1292" s="974">
        <v>34512</v>
      </c>
      <c r="T1292" s="974">
        <v>0</v>
      </c>
      <c r="U1292" s="975">
        <v>288212</v>
      </c>
      <c r="V1292" s="212"/>
    </row>
    <row r="1293" spans="1:22" ht="25.5" customHeight="1" x14ac:dyDescent="0.15">
      <c r="A1293" s="302" t="s">
        <v>5626</v>
      </c>
      <c r="B1293" s="208" t="s">
        <v>6053</v>
      </c>
      <c r="C1293" s="209" t="s">
        <v>4091</v>
      </c>
      <c r="D1293" s="210" t="s">
        <v>65</v>
      </c>
      <c r="E1293" s="211" t="s">
        <v>6054</v>
      </c>
      <c r="F1293" s="230" t="s">
        <v>6471</v>
      </c>
      <c r="G1293" s="194" t="s">
        <v>841</v>
      </c>
      <c r="H1293" s="195">
        <v>3</v>
      </c>
      <c r="I1293" s="196">
        <v>45184</v>
      </c>
      <c r="J1293" s="197">
        <v>45191</v>
      </c>
      <c r="K1293" s="197">
        <v>45198</v>
      </c>
      <c r="L1293" s="198" t="s">
        <v>610</v>
      </c>
      <c r="M1293" s="199" t="s">
        <v>732</v>
      </c>
      <c r="N1293" s="200">
        <v>5</v>
      </c>
      <c r="O1293" s="201">
        <v>5</v>
      </c>
      <c r="P1293" s="201">
        <v>5</v>
      </c>
      <c r="Q1293" s="202">
        <v>15</v>
      </c>
      <c r="R1293" s="974">
        <v>400350</v>
      </c>
      <c r="S1293" s="974">
        <v>46470</v>
      </c>
      <c r="T1293" s="974">
        <v>0</v>
      </c>
      <c r="U1293" s="975">
        <v>446820</v>
      </c>
      <c r="V1293" s="212"/>
    </row>
    <row r="1294" spans="1:22" ht="25.5" customHeight="1" x14ac:dyDescent="0.15">
      <c r="A1294" s="302" t="s">
        <v>5627</v>
      </c>
      <c r="B1294" s="208" t="s">
        <v>6055</v>
      </c>
      <c r="C1294" s="209" t="s">
        <v>4114</v>
      </c>
      <c r="D1294" s="210" t="s">
        <v>68</v>
      </c>
      <c r="E1294" s="211" t="s">
        <v>6056</v>
      </c>
      <c r="F1294" s="230" t="s">
        <v>6472</v>
      </c>
      <c r="G1294" s="194" t="s">
        <v>6259</v>
      </c>
      <c r="H1294" s="195">
        <v>3</v>
      </c>
      <c r="I1294" s="196">
        <v>45306</v>
      </c>
      <c r="J1294" s="197">
        <v>45307</v>
      </c>
      <c r="K1294" s="197">
        <v>45308</v>
      </c>
      <c r="L1294" s="198" t="s">
        <v>474</v>
      </c>
      <c r="M1294" s="199" t="s">
        <v>537</v>
      </c>
      <c r="N1294" s="200">
        <v>3</v>
      </c>
      <c r="O1294" s="201">
        <v>3</v>
      </c>
      <c r="P1294" s="201">
        <v>2</v>
      </c>
      <c r="Q1294" s="202">
        <v>8</v>
      </c>
      <c r="R1294" s="974">
        <v>190150</v>
      </c>
      <c r="S1294" s="974">
        <v>132080</v>
      </c>
      <c r="T1294" s="974">
        <v>0</v>
      </c>
      <c r="U1294" s="975">
        <v>322230</v>
      </c>
      <c r="V1294" s="212"/>
    </row>
    <row r="1295" spans="1:22" ht="25.5" customHeight="1" x14ac:dyDescent="0.15">
      <c r="A1295" s="302" t="s">
        <v>5628</v>
      </c>
      <c r="B1295" s="208" t="s">
        <v>6057</v>
      </c>
      <c r="C1295" s="209" t="s">
        <v>4119</v>
      </c>
      <c r="D1295" s="210" t="s">
        <v>69</v>
      </c>
      <c r="E1295" s="211" t="s">
        <v>6058</v>
      </c>
      <c r="F1295" s="230" t="s">
        <v>6473</v>
      </c>
      <c r="G1295" s="194" t="s">
        <v>6240</v>
      </c>
      <c r="H1295" s="195">
        <v>3</v>
      </c>
      <c r="I1295" s="196">
        <v>45231</v>
      </c>
      <c r="J1295" s="197">
        <v>45246</v>
      </c>
      <c r="K1295" s="197">
        <v>45254</v>
      </c>
      <c r="L1295" s="198" t="s">
        <v>474</v>
      </c>
      <c r="M1295" s="199" t="s">
        <v>537</v>
      </c>
      <c r="N1295" s="200">
        <v>5</v>
      </c>
      <c r="O1295" s="201">
        <v>5</v>
      </c>
      <c r="P1295" s="201">
        <v>5</v>
      </c>
      <c r="Q1295" s="202">
        <v>15</v>
      </c>
      <c r="R1295" s="974">
        <v>262950</v>
      </c>
      <c r="S1295" s="974">
        <v>25260</v>
      </c>
      <c r="T1295" s="974">
        <v>0</v>
      </c>
      <c r="U1295" s="975">
        <v>288210</v>
      </c>
      <c r="V1295" s="212"/>
    </row>
    <row r="1296" spans="1:22" ht="25.5" customHeight="1" x14ac:dyDescent="0.15">
      <c r="A1296" s="302" t="s">
        <v>5629</v>
      </c>
      <c r="B1296" s="208" t="s">
        <v>6059</v>
      </c>
      <c r="C1296" s="209" t="s">
        <v>4119</v>
      </c>
      <c r="D1296" s="210" t="s">
        <v>69</v>
      </c>
      <c r="E1296" s="211" t="s">
        <v>6060</v>
      </c>
      <c r="F1296" s="230" t="s">
        <v>6474</v>
      </c>
      <c r="G1296" s="194" t="s">
        <v>6241</v>
      </c>
      <c r="H1296" s="195">
        <v>2</v>
      </c>
      <c r="I1296" s="196">
        <v>45232</v>
      </c>
      <c r="J1296" s="197">
        <v>45246</v>
      </c>
      <c r="K1296" s="197"/>
      <c r="L1296" s="198" t="s">
        <v>474</v>
      </c>
      <c r="M1296" s="199" t="s">
        <v>537</v>
      </c>
      <c r="N1296" s="200">
        <v>5</v>
      </c>
      <c r="O1296" s="201">
        <v>5</v>
      </c>
      <c r="P1296" s="201">
        <v>0</v>
      </c>
      <c r="Q1296" s="202">
        <v>10</v>
      </c>
      <c r="R1296" s="974">
        <v>175300</v>
      </c>
      <c r="S1296" s="974">
        <v>17200</v>
      </c>
      <c r="T1296" s="974">
        <v>0</v>
      </c>
      <c r="U1296" s="975">
        <v>192500</v>
      </c>
      <c r="V1296" s="212"/>
    </row>
    <row r="1297" spans="1:22" ht="25.5" customHeight="1" x14ac:dyDescent="0.15">
      <c r="A1297" s="302" t="s">
        <v>5630</v>
      </c>
      <c r="B1297" s="208" t="s">
        <v>6061</v>
      </c>
      <c r="C1297" s="209" t="s">
        <v>4119</v>
      </c>
      <c r="D1297" s="210" t="s">
        <v>69</v>
      </c>
      <c r="E1297" s="211" t="s">
        <v>6062</v>
      </c>
      <c r="F1297" s="230" t="s">
        <v>6475</v>
      </c>
      <c r="G1297" s="194" t="s">
        <v>6241</v>
      </c>
      <c r="H1297" s="195">
        <v>3</v>
      </c>
      <c r="I1297" s="196">
        <v>45188</v>
      </c>
      <c r="J1297" s="197">
        <v>45217</v>
      </c>
      <c r="K1297" s="197">
        <v>45245</v>
      </c>
      <c r="L1297" s="198" t="s">
        <v>474</v>
      </c>
      <c r="M1297" s="199" t="s">
        <v>537</v>
      </c>
      <c r="N1297" s="200">
        <v>2</v>
      </c>
      <c r="O1297" s="201">
        <v>2</v>
      </c>
      <c r="P1297" s="201">
        <v>2</v>
      </c>
      <c r="Q1297" s="202">
        <v>6</v>
      </c>
      <c r="R1297" s="974">
        <v>169350</v>
      </c>
      <c r="S1297" s="974">
        <v>8460</v>
      </c>
      <c r="T1297" s="974">
        <v>0</v>
      </c>
      <c r="U1297" s="975">
        <v>177810</v>
      </c>
      <c r="V1297" s="212"/>
    </row>
    <row r="1298" spans="1:22" ht="25.5" customHeight="1" x14ac:dyDescent="0.15">
      <c r="A1298" s="302" t="s">
        <v>5631</v>
      </c>
      <c r="B1298" s="208" t="s">
        <v>6063</v>
      </c>
      <c r="C1298" s="209" t="s">
        <v>4119</v>
      </c>
      <c r="D1298" s="210" t="s">
        <v>69</v>
      </c>
      <c r="E1298" s="211" t="s">
        <v>6064</v>
      </c>
      <c r="F1298" s="230" t="s">
        <v>6476</v>
      </c>
      <c r="G1298" s="194" t="s">
        <v>6241</v>
      </c>
      <c r="H1298" s="195">
        <v>2</v>
      </c>
      <c r="I1298" s="196">
        <v>45222</v>
      </c>
      <c r="J1298" s="197">
        <v>45229</v>
      </c>
      <c r="K1298" s="197"/>
      <c r="L1298" s="198" t="s">
        <v>474</v>
      </c>
      <c r="M1298" s="199" t="s">
        <v>537</v>
      </c>
      <c r="N1298" s="200">
        <v>2</v>
      </c>
      <c r="O1298" s="201">
        <v>2</v>
      </c>
      <c r="P1298" s="201">
        <v>0</v>
      </c>
      <c r="Q1298" s="202">
        <v>4</v>
      </c>
      <c r="R1298" s="974">
        <v>112900</v>
      </c>
      <c r="S1298" s="974">
        <v>5920</v>
      </c>
      <c r="T1298" s="974">
        <v>0</v>
      </c>
      <c r="U1298" s="975">
        <v>118820</v>
      </c>
      <c r="V1298" s="212"/>
    </row>
    <row r="1299" spans="1:22" ht="25.5" customHeight="1" x14ac:dyDescent="0.15">
      <c r="A1299" s="302" t="s">
        <v>5632</v>
      </c>
      <c r="B1299" s="208" t="s">
        <v>6065</v>
      </c>
      <c r="C1299" s="209" t="s">
        <v>4119</v>
      </c>
      <c r="D1299" s="210" t="s">
        <v>69</v>
      </c>
      <c r="E1299" s="211" t="s">
        <v>6066</v>
      </c>
      <c r="F1299" s="230" t="s">
        <v>6477</v>
      </c>
      <c r="G1299" s="194" t="s">
        <v>6260</v>
      </c>
      <c r="H1299" s="195">
        <v>3</v>
      </c>
      <c r="I1299" s="196">
        <v>45224</v>
      </c>
      <c r="J1299" s="197">
        <v>45226</v>
      </c>
      <c r="K1299" s="197">
        <v>45230</v>
      </c>
      <c r="L1299" s="198" t="s">
        <v>474</v>
      </c>
      <c r="M1299" s="199" t="s">
        <v>537</v>
      </c>
      <c r="N1299" s="200">
        <v>5</v>
      </c>
      <c r="O1299" s="201">
        <v>5</v>
      </c>
      <c r="P1299" s="201">
        <v>5</v>
      </c>
      <c r="Q1299" s="202">
        <v>15</v>
      </c>
      <c r="R1299" s="974">
        <v>262950</v>
      </c>
      <c r="S1299" s="974">
        <v>35160</v>
      </c>
      <c r="T1299" s="974">
        <v>0</v>
      </c>
      <c r="U1299" s="975">
        <v>298110</v>
      </c>
      <c r="V1299" s="212"/>
    </row>
    <row r="1300" spans="1:22" ht="25.5" customHeight="1" x14ac:dyDescent="0.15">
      <c r="A1300" s="302" t="s">
        <v>5633</v>
      </c>
      <c r="B1300" s="208" t="s">
        <v>6067</v>
      </c>
      <c r="C1300" s="209" t="s">
        <v>4119</v>
      </c>
      <c r="D1300" s="210" t="s">
        <v>69</v>
      </c>
      <c r="E1300" s="211" t="s">
        <v>6068</v>
      </c>
      <c r="F1300" s="230" t="s">
        <v>6478</v>
      </c>
      <c r="G1300" s="194" t="s">
        <v>6261</v>
      </c>
      <c r="H1300" s="195">
        <v>3</v>
      </c>
      <c r="I1300" s="196">
        <v>45182</v>
      </c>
      <c r="J1300" s="197">
        <v>45218</v>
      </c>
      <c r="K1300" s="197">
        <v>45240</v>
      </c>
      <c r="L1300" s="198" t="s">
        <v>474</v>
      </c>
      <c r="M1300" s="199" t="s">
        <v>537</v>
      </c>
      <c r="N1300" s="200">
        <v>3</v>
      </c>
      <c r="O1300" s="201">
        <v>3</v>
      </c>
      <c r="P1300" s="201">
        <v>3</v>
      </c>
      <c r="Q1300" s="202">
        <v>9</v>
      </c>
      <c r="R1300" s="974">
        <v>200550</v>
      </c>
      <c r="S1300" s="974">
        <v>16020</v>
      </c>
      <c r="T1300" s="974">
        <v>0</v>
      </c>
      <c r="U1300" s="975">
        <v>216570</v>
      </c>
      <c r="V1300" s="212"/>
    </row>
    <row r="1301" spans="1:22" ht="25.5" customHeight="1" x14ac:dyDescent="0.15">
      <c r="A1301" s="302" t="s">
        <v>5634</v>
      </c>
      <c r="B1301" s="208" t="s">
        <v>6069</v>
      </c>
      <c r="C1301" s="209" t="s">
        <v>4119</v>
      </c>
      <c r="D1301" s="210" t="s">
        <v>69</v>
      </c>
      <c r="E1301" s="211" t="s">
        <v>6070</v>
      </c>
      <c r="F1301" s="230" t="s">
        <v>6479</v>
      </c>
      <c r="G1301" s="194" t="s">
        <v>6262</v>
      </c>
      <c r="H1301" s="195">
        <v>3</v>
      </c>
      <c r="I1301" s="196">
        <v>45173</v>
      </c>
      <c r="J1301" s="197">
        <v>45180</v>
      </c>
      <c r="K1301" s="197">
        <v>45264</v>
      </c>
      <c r="L1301" s="198" t="s">
        <v>257</v>
      </c>
      <c r="M1301" s="199" t="s">
        <v>922</v>
      </c>
      <c r="N1301" s="200">
        <v>1</v>
      </c>
      <c r="O1301" s="201">
        <v>1</v>
      </c>
      <c r="P1301" s="201">
        <v>1</v>
      </c>
      <c r="Q1301" s="202">
        <v>3</v>
      </c>
      <c r="R1301" s="974">
        <v>146070</v>
      </c>
      <c r="S1301" s="974">
        <v>7770</v>
      </c>
      <c r="T1301" s="974">
        <v>0</v>
      </c>
      <c r="U1301" s="975">
        <v>153840</v>
      </c>
      <c r="V1301" s="212"/>
    </row>
    <row r="1302" spans="1:22" ht="25.5" customHeight="1" x14ac:dyDescent="0.15">
      <c r="A1302" s="302" t="s">
        <v>5635</v>
      </c>
      <c r="B1302" s="208" t="s">
        <v>6071</v>
      </c>
      <c r="C1302" s="209" t="s">
        <v>4119</v>
      </c>
      <c r="D1302" s="210" t="s">
        <v>69</v>
      </c>
      <c r="E1302" s="211" t="s">
        <v>6072</v>
      </c>
      <c r="F1302" s="230" t="s">
        <v>6480</v>
      </c>
      <c r="G1302" s="194" t="s">
        <v>6263</v>
      </c>
      <c r="H1302" s="195">
        <v>2</v>
      </c>
      <c r="I1302" s="196">
        <v>45257</v>
      </c>
      <c r="J1302" s="197">
        <v>45306</v>
      </c>
      <c r="K1302" s="197"/>
      <c r="L1302" s="198" t="s">
        <v>474</v>
      </c>
      <c r="M1302" s="199" t="s">
        <v>480</v>
      </c>
      <c r="N1302" s="200">
        <v>0</v>
      </c>
      <c r="O1302" s="201">
        <v>0</v>
      </c>
      <c r="P1302" s="201">
        <v>0</v>
      </c>
      <c r="Q1302" s="202">
        <v>0</v>
      </c>
      <c r="R1302" s="974">
        <v>71300</v>
      </c>
      <c r="S1302" s="974">
        <v>58080</v>
      </c>
      <c r="T1302" s="974">
        <v>0</v>
      </c>
      <c r="U1302" s="975">
        <v>129380</v>
      </c>
      <c r="V1302" s="212"/>
    </row>
    <row r="1303" spans="1:22" ht="25.5" customHeight="1" x14ac:dyDescent="0.15">
      <c r="A1303" s="302" t="s">
        <v>5636</v>
      </c>
      <c r="B1303" s="208" t="s">
        <v>6073</v>
      </c>
      <c r="C1303" s="209" t="s">
        <v>4119</v>
      </c>
      <c r="D1303" s="210" t="s">
        <v>69</v>
      </c>
      <c r="E1303" s="211" t="s">
        <v>6074</v>
      </c>
      <c r="F1303" s="230" t="s">
        <v>6481</v>
      </c>
      <c r="G1303" s="194" t="s">
        <v>6261</v>
      </c>
      <c r="H1303" s="195">
        <v>3</v>
      </c>
      <c r="I1303" s="196">
        <v>45226</v>
      </c>
      <c r="J1303" s="197">
        <v>45258</v>
      </c>
      <c r="K1303" s="197">
        <v>45272</v>
      </c>
      <c r="L1303" s="198" t="s">
        <v>474</v>
      </c>
      <c r="M1303" s="199" t="s">
        <v>537</v>
      </c>
      <c r="N1303" s="200">
        <v>5</v>
      </c>
      <c r="O1303" s="201">
        <v>5</v>
      </c>
      <c r="P1303" s="201">
        <v>5</v>
      </c>
      <c r="Q1303" s="202">
        <v>15</v>
      </c>
      <c r="R1303" s="974">
        <v>262950</v>
      </c>
      <c r="S1303" s="974">
        <v>24420</v>
      </c>
      <c r="T1303" s="974">
        <v>0</v>
      </c>
      <c r="U1303" s="975">
        <v>287370</v>
      </c>
      <c r="V1303" s="212"/>
    </row>
    <row r="1304" spans="1:22" ht="25.5" customHeight="1" x14ac:dyDescent="0.15">
      <c r="A1304" s="302" t="s">
        <v>5637</v>
      </c>
      <c r="B1304" s="208" t="s">
        <v>6075</v>
      </c>
      <c r="C1304" s="209" t="s">
        <v>4119</v>
      </c>
      <c r="D1304" s="210" t="s">
        <v>69</v>
      </c>
      <c r="E1304" s="211" t="s">
        <v>6076</v>
      </c>
      <c r="F1304" s="230" t="s">
        <v>6482</v>
      </c>
      <c r="G1304" s="194" t="s">
        <v>6264</v>
      </c>
      <c r="H1304" s="195">
        <v>3</v>
      </c>
      <c r="I1304" s="196">
        <v>45182</v>
      </c>
      <c r="J1304" s="197">
        <v>45210</v>
      </c>
      <c r="K1304" s="197">
        <v>45310</v>
      </c>
      <c r="L1304" s="198" t="s">
        <v>610</v>
      </c>
      <c r="M1304" s="199" t="s">
        <v>3031</v>
      </c>
      <c r="N1304" s="200">
        <v>5</v>
      </c>
      <c r="O1304" s="201">
        <v>5</v>
      </c>
      <c r="P1304" s="201">
        <v>5</v>
      </c>
      <c r="Q1304" s="202">
        <v>15</v>
      </c>
      <c r="R1304" s="974">
        <v>400350</v>
      </c>
      <c r="S1304" s="974">
        <v>40662</v>
      </c>
      <c r="T1304" s="974">
        <v>0</v>
      </c>
      <c r="U1304" s="975">
        <v>441012</v>
      </c>
      <c r="V1304" s="212"/>
    </row>
    <row r="1305" spans="1:22" ht="25.5" customHeight="1" x14ac:dyDescent="0.15">
      <c r="A1305" s="302" t="s">
        <v>5638</v>
      </c>
      <c r="B1305" s="208" t="s">
        <v>6077</v>
      </c>
      <c r="C1305" s="209" t="s">
        <v>4202</v>
      </c>
      <c r="D1305" s="210" t="s">
        <v>70</v>
      </c>
      <c r="E1305" s="211" t="s">
        <v>6078</v>
      </c>
      <c r="F1305" s="230" t="s">
        <v>6483</v>
      </c>
      <c r="G1305" s="194" t="s">
        <v>6265</v>
      </c>
      <c r="H1305" s="195">
        <v>3</v>
      </c>
      <c r="I1305" s="196">
        <v>45261</v>
      </c>
      <c r="J1305" s="197">
        <v>45264</v>
      </c>
      <c r="K1305" s="197">
        <v>45279</v>
      </c>
      <c r="L1305" s="198" t="s">
        <v>474</v>
      </c>
      <c r="M1305" s="199" t="s">
        <v>537</v>
      </c>
      <c r="N1305" s="200">
        <v>3</v>
      </c>
      <c r="O1305" s="201">
        <v>3</v>
      </c>
      <c r="P1305" s="201">
        <v>3</v>
      </c>
      <c r="Q1305" s="202">
        <v>9</v>
      </c>
      <c r="R1305" s="974">
        <v>200550</v>
      </c>
      <c r="S1305" s="974">
        <v>26280</v>
      </c>
      <c r="T1305" s="974">
        <v>0</v>
      </c>
      <c r="U1305" s="975">
        <v>226830</v>
      </c>
      <c r="V1305" s="212"/>
    </row>
    <row r="1306" spans="1:22" ht="25.5" customHeight="1" x14ac:dyDescent="0.15">
      <c r="A1306" s="302" t="s">
        <v>5639</v>
      </c>
      <c r="B1306" s="208" t="s">
        <v>6079</v>
      </c>
      <c r="C1306" s="209" t="s">
        <v>4202</v>
      </c>
      <c r="D1306" s="210" t="s">
        <v>70</v>
      </c>
      <c r="E1306" s="211" t="s">
        <v>6080</v>
      </c>
      <c r="F1306" s="230" t="s">
        <v>6484</v>
      </c>
      <c r="G1306" s="194" t="s">
        <v>6266</v>
      </c>
      <c r="H1306" s="195">
        <v>3</v>
      </c>
      <c r="I1306" s="196">
        <v>45202</v>
      </c>
      <c r="J1306" s="197">
        <v>45203</v>
      </c>
      <c r="K1306" s="197">
        <v>45204</v>
      </c>
      <c r="L1306" s="198" t="s">
        <v>474</v>
      </c>
      <c r="M1306" s="199" t="s">
        <v>1209</v>
      </c>
      <c r="N1306" s="200">
        <v>1</v>
      </c>
      <c r="O1306" s="201">
        <v>1</v>
      </c>
      <c r="P1306" s="201">
        <v>1</v>
      </c>
      <c r="Q1306" s="202">
        <v>3</v>
      </c>
      <c r="R1306" s="974">
        <v>138150</v>
      </c>
      <c r="S1306" s="974">
        <v>34266</v>
      </c>
      <c r="T1306" s="974">
        <v>9116</v>
      </c>
      <c r="U1306" s="975">
        <v>181532</v>
      </c>
      <c r="V1306" s="212"/>
    </row>
    <row r="1307" spans="1:22" ht="25.5" customHeight="1" x14ac:dyDescent="0.15">
      <c r="A1307" s="302" t="s">
        <v>5640</v>
      </c>
      <c r="B1307" s="208" t="s">
        <v>6081</v>
      </c>
      <c r="C1307" s="209" t="s">
        <v>4202</v>
      </c>
      <c r="D1307" s="210" t="s">
        <v>70</v>
      </c>
      <c r="E1307" s="211" t="s">
        <v>6082</v>
      </c>
      <c r="F1307" s="230" t="s">
        <v>6485</v>
      </c>
      <c r="G1307" s="194" t="s">
        <v>6266</v>
      </c>
      <c r="H1307" s="195">
        <v>2</v>
      </c>
      <c r="I1307" s="196">
        <v>45183</v>
      </c>
      <c r="J1307" s="197">
        <v>45184</v>
      </c>
      <c r="K1307" s="197"/>
      <c r="L1307" s="198" t="s">
        <v>474</v>
      </c>
      <c r="M1307" s="199" t="s">
        <v>1209</v>
      </c>
      <c r="N1307" s="200">
        <v>1</v>
      </c>
      <c r="O1307" s="201">
        <v>1</v>
      </c>
      <c r="P1307" s="201">
        <v>0</v>
      </c>
      <c r="Q1307" s="202">
        <v>2</v>
      </c>
      <c r="R1307" s="974">
        <v>92100</v>
      </c>
      <c r="S1307" s="974">
        <v>20168</v>
      </c>
      <c r="T1307" s="974">
        <v>9116</v>
      </c>
      <c r="U1307" s="975">
        <v>121384</v>
      </c>
      <c r="V1307" s="212"/>
    </row>
    <row r="1308" spans="1:22" ht="25.5" customHeight="1" x14ac:dyDescent="0.15">
      <c r="A1308" s="302" t="s">
        <v>5641</v>
      </c>
      <c r="B1308" s="208" t="s">
        <v>6083</v>
      </c>
      <c r="C1308" s="209" t="s">
        <v>4202</v>
      </c>
      <c r="D1308" s="210" t="s">
        <v>70</v>
      </c>
      <c r="E1308" s="211" t="s">
        <v>6084</v>
      </c>
      <c r="F1308" s="230" t="s">
        <v>6486</v>
      </c>
      <c r="G1308" s="194" t="s">
        <v>6241</v>
      </c>
      <c r="H1308" s="195">
        <v>3</v>
      </c>
      <c r="I1308" s="196">
        <v>45205</v>
      </c>
      <c r="J1308" s="197">
        <v>45216</v>
      </c>
      <c r="K1308" s="197">
        <v>45232</v>
      </c>
      <c r="L1308" s="198" t="s">
        <v>474</v>
      </c>
      <c r="M1308" s="199" t="s">
        <v>537</v>
      </c>
      <c r="N1308" s="200">
        <v>3</v>
      </c>
      <c r="O1308" s="201">
        <v>3</v>
      </c>
      <c r="P1308" s="201">
        <v>3</v>
      </c>
      <c r="Q1308" s="202">
        <v>9</v>
      </c>
      <c r="R1308" s="974">
        <v>200550</v>
      </c>
      <c r="S1308" s="974">
        <v>23520</v>
      </c>
      <c r="T1308" s="974">
        <v>0</v>
      </c>
      <c r="U1308" s="975">
        <v>224070</v>
      </c>
      <c r="V1308" s="212"/>
    </row>
    <row r="1309" spans="1:22" ht="25.5" customHeight="1" x14ac:dyDescent="0.15">
      <c r="A1309" s="302" t="s">
        <v>5642</v>
      </c>
      <c r="B1309" s="208" t="s">
        <v>6085</v>
      </c>
      <c r="C1309" s="209" t="s">
        <v>428</v>
      </c>
      <c r="D1309" s="210" t="s">
        <v>429</v>
      </c>
      <c r="E1309" s="211" t="s">
        <v>6086</v>
      </c>
      <c r="F1309" s="230" t="s">
        <v>6487</v>
      </c>
      <c r="G1309" s="194" t="s">
        <v>461</v>
      </c>
      <c r="H1309" s="195">
        <v>2</v>
      </c>
      <c r="I1309" s="196">
        <v>45273</v>
      </c>
      <c r="J1309" s="197">
        <v>45274</v>
      </c>
      <c r="K1309" s="197"/>
      <c r="L1309" s="198" t="s">
        <v>462</v>
      </c>
      <c r="M1309" s="199" t="s">
        <v>463</v>
      </c>
      <c r="N1309" s="200">
        <v>3</v>
      </c>
      <c r="O1309" s="201">
        <v>3</v>
      </c>
      <c r="P1309" s="201">
        <v>0</v>
      </c>
      <c r="Q1309" s="202">
        <v>6</v>
      </c>
      <c r="R1309" s="974">
        <v>141850</v>
      </c>
      <c r="S1309" s="974">
        <v>11960</v>
      </c>
      <c r="T1309" s="974">
        <v>49500</v>
      </c>
      <c r="U1309" s="975">
        <v>203310</v>
      </c>
      <c r="V1309" s="212"/>
    </row>
    <row r="1310" spans="1:22" ht="25.5" customHeight="1" x14ac:dyDescent="0.15">
      <c r="A1310" s="302" t="s">
        <v>5643</v>
      </c>
      <c r="B1310" s="208" t="s">
        <v>6087</v>
      </c>
      <c r="C1310" s="209" t="s">
        <v>428</v>
      </c>
      <c r="D1310" s="210" t="s">
        <v>429</v>
      </c>
      <c r="E1310" s="211" t="s">
        <v>6088</v>
      </c>
      <c r="F1310" s="230" t="s">
        <v>6488</v>
      </c>
      <c r="G1310" s="194" t="s">
        <v>6194</v>
      </c>
      <c r="H1310" s="195">
        <v>1</v>
      </c>
      <c r="I1310" s="196">
        <v>45229</v>
      </c>
      <c r="J1310" s="197"/>
      <c r="K1310" s="197"/>
      <c r="L1310" s="198" t="s">
        <v>257</v>
      </c>
      <c r="M1310" s="199" t="s">
        <v>521</v>
      </c>
      <c r="N1310" s="200">
        <v>5</v>
      </c>
      <c r="O1310" s="201">
        <v>0</v>
      </c>
      <c r="P1310" s="201">
        <v>0</v>
      </c>
      <c r="Q1310" s="202">
        <v>5</v>
      </c>
      <c r="R1310" s="974">
        <v>109410</v>
      </c>
      <c r="S1310" s="974">
        <v>250000</v>
      </c>
      <c r="T1310" s="974">
        <v>50000</v>
      </c>
      <c r="U1310" s="975">
        <v>409410</v>
      </c>
      <c r="V1310" s="212"/>
    </row>
    <row r="1311" spans="1:22" ht="25.5" customHeight="1" x14ac:dyDescent="0.15">
      <c r="A1311" s="302" t="s">
        <v>5644</v>
      </c>
      <c r="B1311" s="208" t="s">
        <v>6089</v>
      </c>
      <c r="C1311" s="209" t="s">
        <v>428</v>
      </c>
      <c r="D1311" s="210" t="s">
        <v>429</v>
      </c>
      <c r="E1311" s="211" t="s">
        <v>6090</v>
      </c>
      <c r="F1311" s="230" t="s">
        <v>6489</v>
      </c>
      <c r="G1311" s="194" t="s">
        <v>634</v>
      </c>
      <c r="H1311" s="195">
        <v>1</v>
      </c>
      <c r="I1311" s="196">
        <v>45176</v>
      </c>
      <c r="J1311" s="197"/>
      <c r="K1311" s="197"/>
      <c r="L1311" s="198" t="s">
        <v>474</v>
      </c>
      <c r="M1311" s="199" t="s">
        <v>537</v>
      </c>
      <c r="N1311" s="200">
        <v>0</v>
      </c>
      <c r="O1311" s="201">
        <v>0</v>
      </c>
      <c r="P1311" s="201">
        <v>0</v>
      </c>
      <c r="Q1311" s="202">
        <v>0</v>
      </c>
      <c r="R1311" s="974">
        <v>35650</v>
      </c>
      <c r="S1311" s="974">
        <v>15680</v>
      </c>
      <c r="T1311" s="974">
        <v>0</v>
      </c>
      <c r="U1311" s="975">
        <v>51330</v>
      </c>
      <c r="V1311" s="212"/>
    </row>
    <row r="1312" spans="1:22" ht="25.5" customHeight="1" x14ac:dyDescent="0.15">
      <c r="A1312" s="302" t="s">
        <v>5645</v>
      </c>
      <c r="B1312" s="208" t="s">
        <v>6091</v>
      </c>
      <c r="C1312" s="209" t="s">
        <v>929</v>
      </c>
      <c r="D1312" s="210" t="s">
        <v>19</v>
      </c>
      <c r="E1312" s="211" t="s">
        <v>6092</v>
      </c>
      <c r="F1312" s="230" t="s">
        <v>6490</v>
      </c>
      <c r="G1312" s="194" t="s">
        <v>6267</v>
      </c>
      <c r="H1312" s="195">
        <v>2</v>
      </c>
      <c r="I1312" s="196">
        <v>45265</v>
      </c>
      <c r="J1312" s="197">
        <v>45266</v>
      </c>
      <c r="K1312" s="197"/>
      <c r="L1312" s="198" t="s">
        <v>462</v>
      </c>
      <c r="M1312" s="199" t="s">
        <v>463</v>
      </c>
      <c r="N1312" s="200">
        <v>3</v>
      </c>
      <c r="O1312" s="201">
        <v>3</v>
      </c>
      <c r="P1312" s="201">
        <v>0</v>
      </c>
      <c r="Q1312" s="202">
        <v>6</v>
      </c>
      <c r="R1312" s="974">
        <v>164900</v>
      </c>
      <c r="S1312" s="974">
        <v>7084</v>
      </c>
      <c r="T1312" s="974">
        <v>37950</v>
      </c>
      <c r="U1312" s="975">
        <v>209934</v>
      </c>
      <c r="V1312" s="212"/>
    </row>
    <row r="1313" spans="1:22" ht="25.5" customHeight="1" x14ac:dyDescent="0.15">
      <c r="A1313" s="302" t="s">
        <v>5646</v>
      </c>
      <c r="B1313" s="208" t="s">
        <v>6093</v>
      </c>
      <c r="C1313" s="209" t="s">
        <v>1219</v>
      </c>
      <c r="D1313" s="210" t="s">
        <v>20</v>
      </c>
      <c r="E1313" s="211" t="s">
        <v>6094</v>
      </c>
      <c r="F1313" s="230" t="s">
        <v>6491</v>
      </c>
      <c r="G1313" s="194" t="s">
        <v>1235</v>
      </c>
      <c r="H1313" s="195">
        <v>1</v>
      </c>
      <c r="I1313" s="196">
        <v>45275</v>
      </c>
      <c r="J1313" s="197"/>
      <c r="K1313" s="197"/>
      <c r="L1313" s="198" t="s">
        <v>462</v>
      </c>
      <c r="M1313" s="199" t="s">
        <v>463</v>
      </c>
      <c r="N1313" s="200">
        <v>1</v>
      </c>
      <c r="O1313" s="201">
        <v>0</v>
      </c>
      <c r="P1313" s="201">
        <v>0</v>
      </c>
      <c r="Q1313" s="202">
        <v>1</v>
      </c>
      <c r="R1313" s="974">
        <v>47370</v>
      </c>
      <c r="S1313" s="974">
        <v>3505</v>
      </c>
      <c r="T1313" s="974">
        <v>39600</v>
      </c>
      <c r="U1313" s="975">
        <v>90475</v>
      </c>
      <c r="V1313" s="212"/>
    </row>
    <row r="1314" spans="1:22" ht="25.5" customHeight="1" x14ac:dyDescent="0.15">
      <c r="A1314" s="302" t="s">
        <v>5647</v>
      </c>
      <c r="B1314" s="208" t="s">
        <v>6095</v>
      </c>
      <c r="C1314" s="209" t="s">
        <v>1219</v>
      </c>
      <c r="D1314" s="210" t="s">
        <v>20</v>
      </c>
      <c r="E1314" s="211" t="s">
        <v>6096</v>
      </c>
      <c r="F1314" s="230" t="s">
        <v>6492</v>
      </c>
      <c r="G1314" s="194" t="s">
        <v>6268</v>
      </c>
      <c r="H1314" s="195">
        <v>3</v>
      </c>
      <c r="I1314" s="196">
        <v>45303</v>
      </c>
      <c r="J1314" s="197">
        <v>45306</v>
      </c>
      <c r="K1314" s="197">
        <v>45307</v>
      </c>
      <c r="L1314" s="198" t="s">
        <v>462</v>
      </c>
      <c r="M1314" s="199" t="s">
        <v>707</v>
      </c>
      <c r="N1314" s="200">
        <v>3</v>
      </c>
      <c r="O1314" s="201">
        <v>3</v>
      </c>
      <c r="P1314" s="201">
        <v>3</v>
      </c>
      <c r="Q1314" s="202">
        <v>9</v>
      </c>
      <c r="R1314" s="974">
        <v>231750</v>
      </c>
      <c r="S1314" s="974">
        <v>7104</v>
      </c>
      <c r="T1314" s="974">
        <v>0</v>
      </c>
      <c r="U1314" s="975">
        <v>238854</v>
      </c>
      <c r="V1314" s="212"/>
    </row>
    <row r="1315" spans="1:22" ht="25.5" customHeight="1" x14ac:dyDescent="0.15">
      <c r="A1315" s="302" t="s">
        <v>5648</v>
      </c>
      <c r="B1315" s="208" t="s">
        <v>6097</v>
      </c>
      <c r="C1315" s="209" t="s">
        <v>1349</v>
      </c>
      <c r="D1315" s="210" t="s">
        <v>21</v>
      </c>
      <c r="E1315" s="211" t="s">
        <v>6098</v>
      </c>
      <c r="F1315" s="230" t="s">
        <v>6493</v>
      </c>
      <c r="G1315" s="194" t="s">
        <v>6197</v>
      </c>
      <c r="H1315" s="195">
        <v>1</v>
      </c>
      <c r="I1315" s="196">
        <v>45263</v>
      </c>
      <c r="J1315" s="197"/>
      <c r="K1315" s="197"/>
      <c r="L1315" s="198" t="s">
        <v>257</v>
      </c>
      <c r="M1315" s="199" t="s">
        <v>486</v>
      </c>
      <c r="N1315" s="200">
        <v>5</v>
      </c>
      <c r="O1315" s="201">
        <v>0</v>
      </c>
      <c r="P1315" s="201">
        <v>0</v>
      </c>
      <c r="Q1315" s="202">
        <v>5</v>
      </c>
      <c r="R1315" s="974">
        <v>100850</v>
      </c>
      <c r="S1315" s="974">
        <v>148242</v>
      </c>
      <c r="T1315" s="974">
        <v>50000</v>
      </c>
      <c r="U1315" s="975">
        <v>299092</v>
      </c>
      <c r="V1315" s="212"/>
    </row>
    <row r="1316" spans="1:22" ht="25.5" customHeight="1" x14ac:dyDescent="0.15">
      <c r="A1316" s="302" t="s">
        <v>5649</v>
      </c>
      <c r="B1316" s="208" t="s">
        <v>6099</v>
      </c>
      <c r="C1316" s="209" t="s">
        <v>1422</v>
      </c>
      <c r="D1316" s="210" t="s">
        <v>22</v>
      </c>
      <c r="E1316" s="211" t="s">
        <v>6100</v>
      </c>
      <c r="F1316" s="230" t="s">
        <v>6494</v>
      </c>
      <c r="G1316" s="194" t="s">
        <v>1553</v>
      </c>
      <c r="H1316" s="195">
        <v>1</v>
      </c>
      <c r="I1316" s="196">
        <v>45194</v>
      </c>
      <c r="J1316" s="197"/>
      <c r="K1316" s="197"/>
      <c r="L1316" s="198" t="s">
        <v>257</v>
      </c>
      <c r="M1316" s="199" t="s">
        <v>486</v>
      </c>
      <c r="N1316" s="200">
        <v>3</v>
      </c>
      <c r="O1316" s="201">
        <v>0</v>
      </c>
      <c r="P1316" s="201">
        <v>0</v>
      </c>
      <c r="Q1316" s="202">
        <v>3</v>
      </c>
      <c r="R1316" s="974">
        <v>74770</v>
      </c>
      <c r="S1316" s="974">
        <v>2360</v>
      </c>
      <c r="T1316" s="974">
        <v>49500</v>
      </c>
      <c r="U1316" s="975">
        <v>126630</v>
      </c>
      <c r="V1316" s="212"/>
    </row>
    <row r="1317" spans="1:22" ht="25.5" customHeight="1" x14ac:dyDescent="0.15">
      <c r="A1317" s="302" t="s">
        <v>5650</v>
      </c>
      <c r="B1317" s="208" t="s">
        <v>6101</v>
      </c>
      <c r="C1317" s="209" t="s">
        <v>1728</v>
      </c>
      <c r="D1317" s="210" t="s">
        <v>24</v>
      </c>
      <c r="E1317" s="211" t="s">
        <v>6102</v>
      </c>
      <c r="F1317" s="230" t="s">
        <v>6495</v>
      </c>
      <c r="G1317" s="194" t="s">
        <v>6269</v>
      </c>
      <c r="H1317" s="195">
        <v>2</v>
      </c>
      <c r="I1317" s="196">
        <v>45201</v>
      </c>
      <c r="J1317" s="197">
        <v>45222</v>
      </c>
      <c r="K1317" s="197"/>
      <c r="L1317" s="198" t="s">
        <v>257</v>
      </c>
      <c r="M1317" s="199" t="s">
        <v>431</v>
      </c>
      <c r="N1317" s="200">
        <v>5</v>
      </c>
      <c r="O1317" s="201">
        <v>5</v>
      </c>
      <c r="P1317" s="201">
        <v>0</v>
      </c>
      <c r="Q1317" s="202">
        <v>10</v>
      </c>
      <c r="R1317" s="974">
        <v>125600</v>
      </c>
      <c r="S1317" s="974">
        <v>22535</v>
      </c>
      <c r="T1317" s="974">
        <v>33000</v>
      </c>
      <c r="U1317" s="975">
        <v>181135</v>
      </c>
      <c r="V1317" s="212"/>
    </row>
    <row r="1318" spans="1:22" ht="25.5" customHeight="1" x14ac:dyDescent="0.15">
      <c r="A1318" s="302" t="s">
        <v>5651</v>
      </c>
      <c r="B1318" s="208" t="s">
        <v>6103</v>
      </c>
      <c r="C1318" s="209" t="s">
        <v>1728</v>
      </c>
      <c r="D1318" s="210" t="s">
        <v>24</v>
      </c>
      <c r="E1318" s="211" t="s">
        <v>6104</v>
      </c>
      <c r="F1318" s="230" t="s">
        <v>6496</v>
      </c>
      <c r="G1318" s="194" t="s">
        <v>6218</v>
      </c>
      <c r="H1318" s="195">
        <v>3</v>
      </c>
      <c r="I1318" s="196">
        <v>45180</v>
      </c>
      <c r="J1318" s="197">
        <v>45216</v>
      </c>
      <c r="K1318" s="197">
        <v>45236</v>
      </c>
      <c r="L1318" s="198" t="s">
        <v>610</v>
      </c>
      <c r="M1318" s="199" t="s">
        <v>732</v>
      </c>
      <c r="N1318" s="200">
        <v>5</v>
      </c>
      <c r="O1318" s="201">
        <v>5</v>
      </c>
      <c r="P1318" s="201">
        <v>5</v>
      </c>
      <c r="Q1318" s="202">
        <v>15</v>
      </c>
      <c r="R1318" s="974">
        <v>400350</v>
      </c>
      <c r="S1318" s="974">
        <v>12042</v>
      </c>
      <c r="T1318" s="974">
        <v>0</v>
      </c>
      <c r="U1318" s="975">
        <v>412392</v>
      </c>
      <c r="V1318" s="212"/>
    </row>
    <row r="1319" spans="1:22" ht="25.5" customHeight="1" x14ac:dyDescent="0.15">
      <c r="A1319" s="302" t="s">
        <v>5652</v>
      </c>
      <c r="B1319" s="208" t="s">
        <v>6105</v>
      </c>
      <c r="C1319" s="209" t="s">
        <v>2137</v>
      </c>
      <c r="D1319" s="210" t="s">
        <v>25</v>
      </c>
      <c r="E1319" s="211" t="s">
        <v>6106</v>
      </c>
      <c r="F1319" s="230" t="s">
        <v>6497</v>
      </c>
      <c r="G1319" s="194" t="s">
        <v>6270</v>
      </c>
      <c r="H1319" s="195">
        <v>2</v>
      </c>
      <c r="I1319" s="196">
        <v>45188</v>
      </c>
      <c r="J1319" s="197">
        <v>45189</v>
      </c>
      <c r="K1319" s="197"/>
      <c r="L1319" s="198" t="s">
        <v>474</v>
      </c>
      <c r="M1319" s="199" t="s">
        <v>537</v>
      </c>
      <c r="N1319" s="200">
        <v>3</v>
      </c>
      <c r="O1319" s="201">
        <v>3</v>
      </c>
      <c r="P1319" s="201">
        <v>0</v>
      </c>
      <c r="Q1319" s="202">
        <v>6</v>
      </c>
      <c r="R1319" s="974">
        <v>169100</v>
      </c>
      <c r="S1319" s="974">
        <v>23600</v>
      </c>
      <c r="T1319" s="974">
        <v>0</v>
      </c>
      <c r="U1319" s="975">
        <v>192700</v>
      </c>
      <c r="V1319" s="212"/>
    </row>
    <row r="1320" spans="1:22" ht="25.5" customHeight="1" x14ac:dyDescent="0.15">
      <c r="A1320" s="302" t="s">
        <v>5653</v>
      </c>
      <c r="B1320" s="208" t="s">
        <v>6107</v>
      </c>
      <c r="C1320" s="209" t="s">
        <v>2137</v>
      </c>
      <c r="D1320" s="210" t="s">
        <v>25</v>
      </c>
      <c r="E1320" s="211" t="s">
        <v>6108</v>
      </c>
      <c r="F1320" s="230" t="s">
        <v>6498</v>
      </c>
      <c r="G1320" s="194" t="s">
        <v>6270</v>
      </c>
      <c r="H1320" s="195">
        <v>2</v>
      </c>
      <c r="I1320" s="196">
        <v>45246</v>
      </c>
      <c r="J1320" s="197">
        <v>45247</v>
      </c>
      <c r="K1320" s="197"/>
      <c r="L1320" s="198" t="s">
        <v>474</v>
      </c>
      <c r="M1320" s="199" t="s">
        <v>537</v>
      </c>
      <c r="N1320" s="200">
        <v>3</v>
      </c>
      <c r="O1320" s="201">
        <v>3</v>
      </c>
      <c r="P1320" s="201">
        <v>0</v>
      </c>
      <c r="Q1320" s="202">
        <v>6</v>
      </c>
      <c r="R1320" s="974">
        <v>188660</v>
      </c>
      <c r="S1320" s="974">
        <v>24160</v>
      </c>
      <c r="T1320" s="974">
        <v>0</v>
      </c>
      <c r="U1320" s="975">
        <v>212820</v>
      </c>
      <c r="V1320" s="212"/>
    </row>
    <row r="1321" spans="1:22" ht="25.5" customHeight="1" x14ac:dyDescent="0.15">
      <c r="A1321" s="302" t="s">
        <v>5654</v>
      </c>
      <c r="B1321" s="208" t="s">
        <v>6109</v>
      </c>
      <c r="C1321" s="209" t="s">
        <v>2203</v>
      </c>
      <c r="D1321" s="210" t="s">
        <v>26</v>
      </c>
      <c r="E1321" s="211" t="s">
        <v>6110</v>
      </c>
      <c r="F1321" s="230" t="s">
        <v>6499</v>
      </c>
      <c r="G1321" s="194" t="s">
        <v>841</v>
      </c>
      <c r="H1321" s="195">
        <v>3</v>
      </c>
      <c r="I1321" s="196">
        <v>45267</v>
      </c>
      <c r="J1321" s="197">
        <v>45274</v>
      </c>
      <c r="K1321" s="197">
        <v>45302</v>
      </c>
      <c r="L1321" s="198" t="s">
        <v>610</v>
      </c>
      <c r="M1321" s="199" t="s">
        <v>732</v>
      </c>
      <c r="N1321" s="200">
        <v>5</v>
      </c>
      <c r="O1321" s="201">
        <v>5</v>
      </c>
      <c r="P1321" s="201">
        <v>5</v>
      </c>
      <c r="Q1321" s="202">
        <v>15</v>
      </c>
      <c r="R1321" s="974">
        <v>340950</v>
      </c>
      <c r="S1321" s="974">
        <v>81990</v>
      </c>
      <c r="T1321" s="974">
        <v>0</v>
      </c>
      <c r="U1321" s="975">
        <v>422940</v>
      </c>
      <c r="V1321" s="212"/>
    </row>
    <row r="1322" spans="1:22" ht="25.5" customHeight="1" x14ac:dyDescent="0.15">
      <c r="A1322" s="302" t="s">
        <v>5655</v>
      </c>
      <c r="B1322" s="208" t="s">
        <v>6111</v>
      </c>
      <c r="C1322" s="209" t="s">
        <v>2338</v>
      </c>
      <c r="D1322" s="210" t="s">
        <v>28</v>
      </c>
      <c r="E1322" s="211" t="s">
        <v>6112</v>
      </c>
      <c r="F1322" s="230" t="s">
        <v>6500</v>
      </c>
      <c r="G1322" s="194" t="s">
        <v>6198</v>
      </c>
      <c r="H1322" s="195">
        <v>3</v>
      </c>
      <c r="I1322" s="196">
        <v>45173</v>
      </c>
      <c r="J1322" s="197">
        <v>45174</v>
      </c>
      <c r="K1322" s="197">
        <v>45257</v>
      </c>
      <c r="L1322" s="198" t="s">
        <v>257</v>
      </c>
      <c r="M1322" s="199" t="s">
        <v>521</v>
      </c>
      <c r="N1322" s="200">
        <v>5</v>
      </c>
      <c r="O1322" s="201">
        <v>5</v>
      </c>
      <c r="P1322" s="201">
        <v>5</v>
      </c>
      <c r="Q1322" s="202">
        <v>15</v>
      </c>
      <c r="R1322" s="974">
        <v>380550</v>
      </c>
      <c r="S1322" s="974">
        <v>502400</v>
      </c>
      <c r="T1322" s="974">
        <v>6600</v>
      </c>
      <c r="U1322" s="975">
        <v>889550</v>
      </c>
      <c r="V1322" s="212"/>
    </row>
    <row r="1323" spans="1:22" ht="25.5" customHeight="1" x14ac:dyDescent="0.15">
      <c r="A1323" s="302" t="s">
        <v>5656</v>
      </c>
      <c r="B1323" s="208" t="s">
        <v>6113</v>
      </c>
      <c r="C1323" s="209" t="s">
        <v>2369</v>
      </c>
      <c r="D1323" s="210" t="s">
        <v>29</v>
      </c>
      <c r="E1323" s="211" t="s">
        <v>6114</v>
      </c>
      <c r="F1323" s="230" t="s">
        <v>6501</v>
      </c>
      <c r="G1323" s="194" t="s">
        <v>6194</v>
      </c>
      <c r="H1323" s="195">
        <v>1</v>
      </c>
      <c r="I1323" s="196">
        <v>45226</v>
      </c>
      <c r="J1323" s="197"/>
      <c r="K1323" s="197"/>
      <c r="L1323" s="198" t="s">
        <v>257</v>
      </c>
      <c r="M1323" s="199" t="s">
        <v>521</v>
      </c>
      <c r="N1323" s="200">
        <v>5</v>
      </c>
      <c r="O1323" s="201">
        <v>0</v>
      </c>
      <c r="P1323" s="201">
        <v>0</v>
      </c>
      <c r="Q1323" s="202">
        <v>5</v>
      </c>
      <c r="R1323" s="974">
        <v>142010</v>
      </c>
      <c r="S1323" s="974">
        <v>250000</v>
      </c>
      <c r="T1323" s="974">
        <v>50000</v>
      </c>
      <c r="U1323" s="975">
        <v>442010</v>
      </c>
      <c r="V1323" s="212"/>
    </row>
    <row r="1324" spans="1:22" ht="25.5" customHeight="1" x14ac:dyDescent="0.15">
      <c r="A1324" s="302" t="s">
        <v>5657</v>
      </c>
      <c r="B1324" s="208" t="s">
        <v>6115</v>
      </c>
      <c r="C1324" s="209" t="s">
        <v>2369</v>
      </c>
      <c r="D1324" s="210" t="s">
        <v>29</v>
      </c>
      <c r="E1324" s="211" t="s">
        <v>6116</v>
      </c>
      <c r="F1324" s="230" t="s">
        <v>6502</v>
      </c>
      <c r="G1324" s="194" t="s">
        <v>2421</v>
      </c>
      <c r="H1324" s="195">
        <v>1</v>
      </c>
      <c r="I1324" s="196">
        <v>45216</v>
      </c>
      <c r="J1324" s="197"/>
      <c r="K1324" s="197"/>
      <c r="L1324" s="198" t="s">
        <v>462</v>
      </c>
      <c r="M1324" s="199" t="s">
        <v>717</v>
      </c>
      <c r="N1324" s="200">
        <v>5</v>
      </c>
      <c r="O1324" s="201">
        <v>0</v>
      </c>
      <c r="P1324" s="201">
        <v>0</v>
      </c>
      <c r="Q1324" s="202">
        <v>5</v>
      </c>
      <c r="R1324" s="974">
        <v>94250</v>
      </c>
      <c r="S1324" s="974">
        <v>26245</v>
      </c>
      <c r="T1324" s="974">
        <v>0</v>
      </c>
      <c r="U1324" s="975">
        <v>120495</v>
      </c>
      <c r="V1324" s="212"/>
    </row>
    <row r="1325" spans="1:22" ht="25.5" customHeight="1" x14ac:dyDescent="0.15">
      <c r="A1325" s="302" t="s">
        <v>5658</v>
      </c>
      <c r="B1325" s="208" t="s">
        <v>6117</v>
      </c>
      <c r="C1325" s="209" t="s">
        <v>2369</v>
      </c>
      <c r="D1325" s="210" t="s">
        <v>29</v>
      </c>
      <c r="E1325" s="211" t="s">
        <v>6118</v>
      </c>
      <c r="F1325" s="230" t="s">
        <v>6503</v>
      </c>
      <c r="G1325" s="194" t="s">
        <v>2421</v>
      </c>
      <c r="H1325" s="195">
        <v>1</v>
      </c>
      <c r="I1325" s="196">
        <v>45219</v>
      </c>
      <c r="J1325" s="197"/>
      <c r="K1325" s="197"/>
      <c r="L1325" s="198" t="s">
        <v>462</v>
      </c>
      <c r="M1325" s="199" t="s">
        <v>717</v>
      </c>
      <c r="N1325" s="200">
        <v>5</v>
      </c>
      <c r="O1325" s="201">
        <v>0</v>
      </c>
      <c r="P1325" s="201">
        <v>0</v>
      </c>
      <c r="Q1325" s="202">
        <v>5</v>
      </c>
      <c r="R1325" s="974">
        <v>94250</v>
      </c>
      <c r="S1325" s="974">
        <v>27221</v>
      </c>
      <c r="T1325" s="974">
        <v>0</v>
      </c>
      <c r="U1325" s="975">
        <v>121471</v>
      </c>
      <c r="V1325" s="212"/>
    </row>
    <row r="1326" spans="1:22" ht="25.5" customHeight="1" x14ac:dyDescent="0.15">
      <c r="A1326" s="302" t="s">
        <v>5659</v>
      </c>
      <c r="B1326" s="208" t="s">
        <v>6119</v>
      </c>
      <c r="C1326" s="209" t="s">
        <v>2451</v>
      </c>
      <c r="D1326" s="210" t="s">
        <v>31</v>
      </c>
      <c r="E1326" s="211" t="s">
        <v>6120</v>
      </c>
      <c r="F1326" s="230" t="s">
        <v>6504</v>
      </c>
      <c r="G1326" s="194" t="s">
        <v>2476</v>
      </c>
      <c r="H1326" s="195">
        <v>3</v>
      </c>
      <c r="I1326" s="196">
        <v>45163</v>
      </c>
      <c r="J1326" s="197">
        <v>45173</v>
      </c>
      <c r="K1326" s="197">
        <v>45189</v>
      </c>
      <c r="L1326" s="198" t="s">
        <v>257</v>
      </c>
      <c r="M1326" s="199" t="s">
        <v>521</v>
      </c>
      <c r="N1326" s="200">
        <v>0</v>
      </c>
      <c r="O1326" s="201">
        <v>0</v>
      </c>
      <c r="P1326" s="201">
        <v>0</v>
      </c>
      <c r="Q1326" s="202">
        <v>0</v>
      </c>
      <c r="R1326" s="974">
        <v>106950</v>
      </c>
      <c r="S1326" s="974">
        <v>47980</v>
      </c>
      <c r="T1326" s="974">
        <v>0</v>
      </c>
      <c r="U1326" s="975">
        <v>154930</v>
      </c>
      <c r="V1326" s="212"/>
    </row>
    <row r="1327" spans="1:22" ht="25.5" customHeight="1" x14ac:dyDescent="0.15">
      <c r="A1327" s="302" t="s">
        <v>5660</v>
      </c>
      <c r="B1327" s="208" t="s">
        <v>6121</v>
      </c>
      <c r="C1327" s="209" t="s">
        <v>2588</v>
      </c>
      <c r="D1327" s="210" t="s">
        <v>34</v>
      </c>
      <c r="E1327" s="211" t="s">
        <v>6122</v>
      </c>
      <c r="F1327" s="230" t="s">
        <v>6505</v>
      </c>
      <c r="G1327" s="194" t="s">
        <v>2597</v>
      </c>
      <c r="H1327" s="195">
        <v>1</v>
      </c>
      <c r="I1327" s="196">
        <v>45229</v>
      </c>
      <c r="J1327" s="197"/>
      <c r="K1327" s="197"/>
      <c r="L1327" s="198" t="s">
        <v>462</v>
      </c>
      <c r="M1327" s="199" t="s">
        <v>717</v>
      </c>
      <c r="N1327" s="200">
        <v>5</v>
      </c>
      <c r="O1327" s="201">
        <v>0</v>
      </c>
      <c r="P1327" s="201">
        <v>0</v>
      </c>
      <c r="Q1327" s="202">
        <v>5</v>
      </c>
      <c r="R1327" s="974">
        <v>133450</v>
      </c>
      <c r="S1327" s="974">
        <v>41580</v>
      </c>
      <c r="T1327" s="974">
        <v>21000</v>
      </c>
      <c r="U1327" s="975">
        <v>196030</v>
      </c>
      <c r="V1327" s="212"/>
    </row>
    <row r="1328" spans="1:22" ht="25.5" customHeight="1" x14ac:dyDescent="0.15">
      <c r="A1328" s="302" t="s">
        <v>5661</v>
      </c>
      <c r="B1328" s="208" t="s">
        <v>6123</v>
      </c>
      <c r="C1328" s="209" t="s">
        <v>2630</v>
      </c>
      <c r="D1328" s="210" t="s">
        <v>35</v>
      </c>
      <c r="E1328" s="211" t="s">
        <v>6124</v>
      </c>
      <c r="F1328" s="230" t="s">
        <v>6506</v>
      </c>
      <c r="G1328" s="194" t="s">
        <v>6271</v>
      </c>
      <c r="H1328" s="195">
        <v>1</v>
      </c>
      <c r="I1328" s="196">
        <v>45202</v>
      </c>
      <c r="J1328" s="197"/>
      <c r="K1328" s="197"/>
      <c r="L1328" s="198" t="s">
        <v>531</v>
      </c>
      <c r="M1328" s="199" t="s">
        <v>480</v>
      </c>
      <c r="N1328" s="200">
        <v>5</v>
      </c>
      <c r="O1328" s="201">
        <v>0</v>
      </c>
      <c r="P1328" s="201">
        <v>0</v>
      </c>
      <c r="Q1328" s="202">
        <v>5</v>
      </c>
      <c r="R1328" s="974">
        <v>133450</v>
      </c>
      <c r="S1328" s="974">
        <v>211814</v>
      </c>
      <c r="T1328" s="974">
        <v>11040</v>
      </c>
      <c r="U1328" s="975">
        <v>356304</v>
      </c>
      <c r="V1328" s="212"/>
    </row>
    <row r="1329" spans="1:22" ht="25.5" customHeight="1" x14ac:dyDescent="0.15">
      <c r="A1329" s="302" t="s">
        <v>5662</v>
      </c>
      <c r="B1329" s="208" t="s">
        <v>6125</v>
      </c>
      <c r="C1329" s="209" t="s">
        <v>2630</v>
      </c>
      <c r="D1329" s="210" t="s">
        <v>35</v>
      </c>
      <c r="E1329" s="211" t="s">
        <v>6126</v>
      </c>
      <c r="F1329" s="230" t="s">
        <v>6507</v>
      </c>
      <c r="G1329" s="194" t="s">
        <v>6272</v>
      </c>
      <c r="H1329" s="195">
        <v>1</v>
      </c>
      <c r="I1329" s="196">
        <v>45257</v>
      </c>
      <c r="J1329" s="197"/>
      <c r="K1329" s="197"/>
      <c r="L1329" s="198" t="s">
        <v>462</v>
      </c>
      <c r="M1329" s="199" t="s">
        <v>941</v>
      </c>
      <c r="N1329" s="200">
        <v>5</v>
      </c>
      <c r="O1329" s="201">
        <v>0</v>
      </c>
      <c r="P1329" s="201">
        <v>0</v>
      </c>
      <c r="Q1329" s="202">
        <v>5</v>
      </c>
      <c r="R1329" s="974">
        <v>94250</v>
      </c>
      <c r="S1329" s="974">
        <v>7602</v>
      </c>
      <c r="T1329" s="974">
        <v>0</v>
      </c>
      <c r="U1329" s="975">
        <v>101852</v>
      </c>
      <c r="V1329" s="212"/>
    </row>
    <row r="1330" spans="1:22" ht="25.5" customHeight="1" x14ac:dyDescent="0.15">
      <c r="A1330" s="302" t="s">
        <v>5663</v>
      </c>
      <c r="B1330" s="208" t="s">
        <v>6127</v>
      </c>
      <c r="C1330" s="209" t="s">
        <v>2899</v>
      </c>
      <c r="D1330" s="210" t="s">
        <v>39</v>
      </c>
      <c r="E1330" s="211" t="s">
        <v>6128</v>
      </c>
      <c r="F1330" s="230" t="s">
        <v>6508</v>
      </c>
      <c r="G1330" s="194" t="s">
        <v>2923</v>
      </c>
      <c r="H1330" s="195">
        <v>2</v>
      </c>
      <c r="I1330" s="196">
        <v>45250</v>
      </c>
      <c r="J1330" s="197">
        <v>45251</v>
      </c>
      <c r="K1330" s="197"/>
      <c r="L1330" s="198" t="s">
        <v>462</v>
      </c>
      <c r="M1330" s="199" t="s">
        <v>2924</v>
      </c>
      <c r="N1330" s="200">
        <v>5</v>
      </c>
      <c r="O1330" s="201">
        <v>5</v>
      </c>
      <c r="P1330" s="201">
        <v>0</v>
      </c>
      <c r="Q1330" s="202">
        <v>10</v>
      </c>
      <c r="R1330" s="974">
        <v>195100</v>
      </c>
      <c r="S1330" s="974">
        <v>23711</v>
      </c>
      <c r="T1330" s="974">
        <v>0</v>
      </c>
      <c r="U1330" s="975">
        <v>218811</v>
      </c>
      <c r="V1330" s="212"/>
    </row>
    <row r="1331" spans="1:22" ht="25.5" customHeight="1" x14ac:dyDescent="0.15">
      <c r="A1331" s="302" t="s">
        <v>5664</v>
      </c>
      <c r="B1331" s="208" t="s">
        <v>6129</v>
      </c>
      <c r="C1331" s="209" t="s">
        <v>3028</v>
      </c>
      <c r="D1331" s="210" t="s">
        <v>41</v>
      </c>
      <c r="E1331" s="211" t="s">
        <v>6130</v>
      </c>
      <c r="F1331" s="230" t="s">
        <v>6509</v>
      </c>
      <c r="G1331" s="194" t="s">
        <v>6273</v>
      </c>
      <c r="H1331" s="195">
        <v>3</v>
      </c>
      <c r="I1331" s="196">
        <v>45180</v>
      </c>
      <c r="J1331" s="197">
        <v>45195</v>
      </c>
      <c r="K1331" s="197">
        <v>45222</v>
      </c>
      <c r="L1331" s="198" t="s">
        <v>610</v>
      </c>
      <c r="M1331" s="199" t="s">
        <v>732</v>
      </c>
      <c r="N1331" s="200">
        <v>5</v>
      </c>
      <c r="O1331" s="201">
        <v>5</v>
      </c>
      <c r="P1331" s="201">
        <v>5</v>
      </c>
      <c r="Q1331" s="202">
        <v>15</v>
      </c>
      <c r="R1331" s="974">
        <v>364710</v>
      </c>
      <c r="S1331" s="974">
        <v>10598</v>
      </c>
      <c r="T1331" s="974">
        <v>50000</v>
      </c>
      <c r="U1331" s="975">
        <v>425308</v>
      </c>
      <c r="V1331" s="212"/>
    </row>
    <row r="1332" spans="1:22" ht="25.5" customHeight="1" x14ac:dyDescent="0.15">
      <c r="A1332" s="302" t="s">
        <v>5665</v>
      </c>
      <c r="B1332" s="208" t="s">
        <v>6131</v>
      </c>
      <c r="C1332" s="209" t="s">
        <v>3028</v>
      </c>
      <c r="D1332" s="210" t="s">
        <v>41</v>
      </c>
      <c r="E1332" s="211" t="s">
        <v>6132</v>
      </c>
      <c r="F1332" s="230" t="s">
        <v>6510</v>
      </c>
      <c r="G1332" s="194" t="s">
        <v>6273</v>
      </c>
      <c r="H1332" s="195">
        <v>3</v>
      </c>
      <c r="I1332" s="196">
        <v>45174</v>
      </c>
      <c r="J1332" s="197">
        <v>45181</v>
      </c>
      <c r="K1332" s="197">
        <v>45188</v>
      </c>
      <c r="L1332" s="198" t="s">
        <v>610</v>
      </c>
      <c r="M1332" s="199" t="s">
        <v>732</v>
      </c>
      <c r="N1332" s="200">
        <v>5</v>
      </c>
      <c r="O1332" s="201">
        <v>5</v>
      </c>
      <c r="P1332" s="201">
        <v>5</v>
      </c>
      <c r="Q1332" s="202">
        <v>15</v>
      </c>
      <c r="R1332" s="974">
        <v>340950</v>
      </c>
      <c r="S1332" s="974">
        <v>11393</v>
      </c>
      <c r="T1332" s="974">
        <v>50000</v>
      </c>
      <c r="U1332" s="975">
        <v>402343</v>
      </c>
      <c r="V1332" s="212"/>
    </row>
    <row r="1333" spans="1:22" ht="25.5" customHeight="1" x14ac:dyDescent="0.15">
      <c r="A1333" s="302" t="s">
        <v>5666</v>
      </c>
      <c r="B1333" s="208" t="s">
        <v>6133</v>
      </c>
      <c r="C1333" s="209" t="s">
        <v>3028</v>
      </c>
      <c r="D1333" s="210" t="s">
        <v>41</v>
      </c>
      <c r="E1333" s="211" t="s">
        <v>6134</v>
      </c>
      <c r="F1333" s="230" t="s">
        <v>6511</v>
      </c>
      <c r="G1333" s="194" t="s">
        <v>6273</v>
      </c>
      <c r="H1333" s="195">
        <v>3</v>
      </c>
      <c r="I1333" s="196">
        <v>45174</v>
      </c>
      <c r="J1333" s="197">
        <v>45181</v>
      </c>
      <c r="K1333" s="197">
        <v>45188</v>
      </c>
      <c r="L1333" s="198" t="s">
        <v>610</v>
      </c>
      <c r="M1333" s="199" t="s">
        <v>732</v>
      </c>
      <c r="N1333" s="200">
        <v>5</v>
      </c>
      <c r="O1333" s="201">
        <v>5</v>
      </c>
      <c r="P1333" s="201">
        <v>5</v>
      </c>
      <c r="Q1333" s="202">
        <v>15</v>
      </c>
      <c r="R1333" s="974">
        <v>340950</v>
      </c>
      <c r="S1333" s="974">
        <v>12226</v>
      </c>
      <c r="T1333" s="974">
        <v>50000</v>
      </c>
      <c r="U1333" s="975">
        <v>403176</v>
      </c>
      <c r="V1333" s="212"/>
    </row>
    <row r="1334" spans="1:22" ht="25.5" customHeight="1" x14ac:dyDescent="0.15">
      <c r="A1334" s="302" t="s">
        <v>5667</v>
      </c>
      <c r="B1334" s="208" t="s">
        <v>6135</v>
      </c>
      <c r="C1334" s="209" t="s">
        <v>3028</v>
      </c>
      <c r="D1334" s="210" t="s">
        <v>41</v>
      </c>
      <c r="E1334" s="211" t="s">
        <v>3034</v>
      </c>
      <c r="F1334" s="230" t="s">
        <v>6512</v>
      </c>
      <c r="G1334" s="194" t="s">
        <v>6274</v>
      </c>
      <c r="H1334" s="195">
        <v>2</v>
      </c>
      <c r="I1334" s="196">
        <v>45236</v>
      </c>
      <c r="J1334" s="197">
        <v>45250</v>
      </c>
      <c r="K1334" s="197"/>
      <c r="L1334" s="198" t="s">
        <v>610</v>
      </c>
      <c r="M1334" s="199" t="s">
        <v>732</v>
      </c>
      <c r="N1334" s="200">
        <v>5</v>
      </c>
      <c r="O1334" s="201">
        <v>5</v>
      </c>
      <c r="P1334" s="201">
        <v>0</v>
      </c>
      <c r="Q1334" s="202">
        <v>10</v>
      </c>
      <c r="R1334" s="974">
        <v>243140</v>
      </c>
      <c r="S1334" s="974">
        <v>10229</v>
      </c>
      <c r="T1334" s="974">
        <v>50000</v>
      </c>
      <c r="U1334" s="975">
        <v>303369</v>
      </c>
      <c r="V1334" s="212"/>
    </row>
    <row r="1335" spans="1:22" ht="25.5" customHeight="1" x14ac:dyDescent="0.15">
      <c r="A1335" s="302" t="s">
        <v>5668</v>
      </c>
      <c r="B1335" s="208" t="s">
        <v>6136</v>
      </c>
      <c r="C1335" s="209" t="s">
        <v>3249</v>
      </c>
      <c r="D1335" s="210" t="s">
        <v>45</v>
      </c>
      <c r="E1335" s="211" t="s">
        <v>6137</v>
      </c>
      <c r="F1335" s="230" t="s">
        <v>6513</v>
      </c>
      <c r="G1335" s="194" t="s">
        <v>6275</v>
      </c>
      <c r="H1335" s="195">
        <v>2</v>
      </c>
      <c r="I1335" s="196">
        <v>45173</v>
      </c>
      <c r="J1335" s="197">
        <v>45198</v>
      </c>
      <c r="K1335" s="197"/>
      <c r="L1335" s="198" t="s">
        <v>531</v>
      </c>
      <c r="M1335" s="199" t="s">
        <v>532</v>
      </c>
      <c r="N1335" s="200">
        <v>1</v>
      </c>
      <c r="O1335" s="201">
        <v>1</v>
      </c>
      <c r="P1335" s="201">
        <v>0</v>
      </c>
      <c r="Q1335" s="202">
        <v>2</v>
      </c>
      <c r="R1335" s="974">
        <v>92100</v>
      </c>
      <c r="S1335" s="974">
        <v>12920</v>
      </c>
      <c r="T1335" s="974">
        <v>0</v>
      </c>
      <c r="U1335" s="975">
        <v>105020</v>
      </c>
      <c r="V1335" s="212"/>
    </row>
    <row r="1336" spans="1:22" ht="25.5" customHeight="1" x14ac:dyDescent="0.15">
      <c r="A1336" s="302" t="s">
        <v>5669</v>
      </c>
      <c r="B1336" s="208" t="s">
        <v>6138</v>
      </c>
      <c r="C1336" s="209" t="s">
        <v>3287</v>
      </c>
      <c r="D1336" s="210" t="s">
        <v>46</v>
      </c>
      <c r="E1336" s="211" t="s">
        <v>6139</v>
      </c>
      <c r="F1336" s="230" t="s">
        <v>6514</v>
      </c>
      <c r="G1336" s="194" t="s">
        <v>6276</v>
      </c>
      <c r="H1336" s="195">
        <v>2</v>
      </c>
      <c r="I1336" s="196">
        <v>45244</v>
      </c>
      <c r="J1336" s="197">
        <v>45245</v>
      </c>
      <c r="K1336" s="197"/>
      <c r="L1336" s="198" t="s">
        <v>257</v>
      </c>
      <c r="M1336" s="199" t="s">
        <v>564</v>
      </c>
      <c r="N1336" s="200">
        <v>4</v>
      </c>
      <c r="O1336" s="201">
        <v>4</v>
      </c>
      <c r="P1336" s="201">
        <v>0</v>
      </c>
      <c r="Q1336" s="202">
        <v>8</v>
      </c>
      <c r="R1336" s="974">
        <v>184180</v>
      </c>
      <c r="S1336" s="974">
        <v>85848</v>
      </c>
      <c r="T1336" s="974"/>
      <c r="U1336" s="975">
        <v>270028</v>
      </c>
      <c r="V1336" s="212"/>
    </row>
    <row r="1337" spans="1:22" ht="25.5" customHeight="1" x14ac:dyDescent="0.15">
      <c r="A1337" s="302" t="s">
        <v>5670</v>
      </c>
      <c r="B1337" s="208" t="s">
        <v>6140</v>
      </c>
      <c r="C1337" s="209" t="s">
        <v>3287</v>
      </c>
      <c r="D1337" s="210" t="s">
        <v>46</v>
      </c>
      <c r="E1337" s="211" t="s">
        <v>6141</v>
      </c>
      <c r="F1337" s="230" t="s">
        <v>6515</v>
      </c>
      <c r="G1337" s="194" t="s">
        <v>3296</v>
      </c>
      <c r="H1337" s="195">
        <v>3</v>
      </c>
      <c r="I1337" s="196">
        <v>45258</v>
      </c>
      <c r="J1337" s="197">
        <v>45266</v>
      </c>
      <c r="K1337" s="197">
        <v>45301</v>
      </c>
      <c r="L1337" s="198" t="s">
        <v>257</v>
      </c>
      <c r="M1337" s="199" t="s">
        <v>521</v>
      </c>
      <c r="N1337" s="200">
        <v>5</v>
      </c>
      <c r="O1337" s="201">
        <v>5</v>
      </c>
      <c r="P1337" s="201">
        <v>5</v>
      </c>
      <c r="Q1337" s="202">
        <v>15</v>
      </c>
      <c r="R1337" s="974">
        <v>380550</v>
      </c>
      <c r="S1337" s="974">
        <v>71526</v>
      </c>
      <c r="T1337" s="974">
        <v>0</v>
      </c>
      <c r="U1337" s="975">
        <v>452076</v>
      </c>
      <c r="V1337" s="212"/>
    </row>
    <row r="1338" spans="1:22" ht="25.5" customHeight="1" x14ac:dyDescent="0.15">
      <c r="A1338" s="302" t="s">
        <v>5671</v>
      </c>
      <c r="B1338" s="208" t="s">
        <v>6142</v>
      </c>
      <c r="C1338" s="209" t="s">
        <v>3287</v>
      </c>
      <c r="D1338" s="210" t="s">
        <v>46</v>
      </c>
      <c r="E1338" s="211" t="s">
        <v>6143</v>
      </c>
      <c r="F1338" s="230" t="s">
        <v>6516</v>
      </c>
      <c r="G1338" s="194" t="s">
        <v>3309</v>
      </c>
      <c r="H1338" s="195">
        <v>1</v>
      </c>
      <c r="I1338" s="196">
        <v>45237</v>
      </c>
      <c r="J1338" s="197"/>
      <c r="K1338" s="197"/>
      <c r="L1338" s="198" t="s">
        <v>474</v>
      </c>
      <c r="M1338" s="199" t="s">
        <v>2448</v>
      </c>
      <c r="N1338" s="200">
        <v>5</v>
      </c>
      <c r="O1338" s="201">
        <v>0</v>
      </c>
      <c r="P1338" s="201">
        <v>0</v>
      </c>
      <c r="Q1338" s="202">
        <v>5</v>
      </c>
      <c r="R1338" s="974">
        <v>100850</v>
      </c>
      <c r="S1338" s="974">
        <v>3182</v>
      </c>
      <c r="T1338" s="974">
        <v>12300</v>
      </c>
      <c r="U1338" s="975">
        <v>116332</v>
      </c>
      <c r="V1338" s="212"/>
    </row>
    <row r="1339" spans="1:22" ht="25.5" customHeight="1" x14ac:dyDescent="0.15">
      <c r="A1339" s="302" t="s">
        <v>5672</v>
      </c>
      <c r="B1339" s="208" t="s">
        <v>6144</v>
      </c>
      <c r="C1339" s="209" t="s">
        <v>3287</v>
      </c>
      <c r="D1339" s="210" t="s">
        <v>46</v>
      </c>
      <c r="E1339" s="211" t="s">
        <v>6145</v>
      </c>
      <c r="F1339" s="230" t="s">
        <v>6517</v>
      </c>
      <c r="G1339" s="194" t="s">
        <v>2065</v>
      </c>
      <c r="H1339" s="195">
        <v>2</v>
      </c>
      <c r="I1339" s="196">
        <v>45257</v>
      </c>
      <c r="J1339" s="197">
        <v>45258</v>
      </c>
      <c r="K1339" s="197"/>
      <c r="L1339" s="198" t="s">
        <v>257</v>
      </c>
      <c r="M1339" s="199" t="s">
        <v>486</v>
      </c>
      <c r="N1339" s="200">
        <v>3</v>
      </c>
      <c r="O1339" s="201">
        <v>3</v>
      </c>
      <c r="P1339" s="201">
        <v>0</v>
      </c>
      <c r="Q1339" s="202">
        <v>6</v>
      </c>
      <c r="R1339" s="974">
        <v>188660</v>
      </c>
      <c r="S1339" s="974">
        <v>21528</v>
      </c>
      <c r="T1339" s="974">
        <v>44000</v>
      </c>
      <c r="U1339" s="975">
        <v>254188</v>
      </c>
      <c r="V1339" s="212"/>
    </row>
    <row r="1340" spans="1:22" ht="25.5" customHeight="1" x14ac:dyDescent="0.15">
      <c r="A1340" s="302" t="s">
        <v>5673</v>
      </c>
      <c r="B1340" s="208" t="s">
        <v>6146</v>
      </c>
      <c r="C1340" s="209" t="s">
        <v>3366</v>
      </c>
      <c r="D1340" s="210" t="s">
        <v>47</v>
      </c>
      <c r="E1340" s="211" t="s">
        <v>6147</v>
      </c>
      <c r="F1340" s="230" t="s">
        <v>6518</v>
      </c>
      <c r="G1340" s="194" t="s">
        <v>6277</v>
      </c>
      <c r="H1340" s="195">
        <v>3</v>
      </c>
      <c r="I1340" s="196">
        <v>45143</v>
      </c>
      <c r="J1340" s="197">
        <v>45164</v>
      </c>
      <c r="K1340" s="197">
        <v>45185</v>
      </c>
      <c r="L1340" s="198" t="s">
        <v>257</v>
      </c>
      <c r="M1340" s="199" t="s">
        <v>521</v>
      </c>
      <c r="N1340" s="200">
        <v>0</v>
      </c>
      <c r="O1340" s="201">
        <v>0</v>
      </c>
      <c r="P1340" s="201">
        <v>0</v>
      </c>
      <c r="Q1340" s="202">
        <v>0</v>
      </c>
      <c r="R1340" s="974">
        <v>106950</v>
      </c>
      <c r="S1340" s="974">
        <v>9516</v>
      </c>
      <c r="T1340" s="974">
        <v>0</v>
      </c>
      <c r="U1340" s="975">
        <v>116466</v>
      </c>
      <c r="V1340" s="212"/>
    </row>
    <row r="1341" spans="1:22" ht="25.5" customHeight="1" x14ac:dyDescent="0.15">
      <c r="A1341" s="302" t="s">
        <v>5674</v>
      </c>
      <c r="B1341" s="208" t="s">
        <v>6148</v>
      </c>
      <c r="C1341" s="209" t="s">
        <v>3459</v>
      </c>
      <c r="D1341" s="210" t="s">
        <v>50</v>
      </c>
      <c r="E1341" s="211" t="s">
        <v>6149</v>
      </c>
      <c r="F1341" s="230" t="s">
        <v>6519</v>
      </c>
      <c r="G1341" s="194" t="s">
        <v>6278</v>
      </c>
      <c r="H1341" s="195">
        <v>2</v>
      </c>
      <c r="I1341" s="196">
        <v>45265</v>
      </c>
      <c r="J1341" s="197">
        <v>45266</v>
      </c>
      <c r="K1341" s="197"/>
      <c r="L1341" s="198" t="s">
        <v>462</v>
      </c>
      <c r="M1341" s="199" t="s">
        <v>463</v>
      </c>
      <c r="N1341" s="200">
        <v>1</v>
      </c>
      <c r="O1341" s="201">
        <v>1</v>
      </c>
      <c r="P1341" s="201">
        <v>0</v>
      </c>
      <c r="Q1341" s="202">
        <v>2</v>
      </c>
      <c r="R1341" s="974">
        <v>94740</v>
      </c>
      <c r="S1341" s="974">
        <v>6250</v>
      </c>
      <c r="T1341" s="974">
        <v>28000</v>
      </c>
      <c r="U1341" s="975">
        <v>128990</v>
      </c>
      <c r="V1341" s="212"/>
    </row>
    <row r="1342" spans="1:22" ht="25.5" customHeight="1" x14ac:dyDescent="0.15">
      <c r="A1342" s="302" t="s">
        <v>5675</v>
      </c>
      <c r="B1342" s="208" t="s">
        <v>6150</v>
      </c>
      <c r="C1342" s="209" t="s">
        <v>3459</v>
      </c>
      <c r="D1342" s="210" t="s">
        <v>50</v>
      </c>
      <c r="E1342" s="211" t="s">
        <v>6151</v>
      </c>
      <c r="F1342" s="230" t="s">
        <v>6520</v>
      </c>
      <c r="G1342" s="194" t="s">
        <v>6279</v>
      </c>
      <c r="H1342" s="195">
        <v>2</v>
      </c>
      <c r="I1342" s="196">
        <v>45267</v>
      </c>
      <c r="J1342" s="197">
        <v>45268</v>
      </c>
      <c r="K1342" s="197"/>
      <c r="L1342" s="198" t="s">
        <v>257</v>
      </c>
      <c r="M1342" s="199" t="s">
        <v>437</v>
      </c>
      <c r="N1342" s="200">
        <v>0</v>
      </c>
      <c r="O1342" s="201">
        <v>0</v>
      </c>
      <c r="P1342" s="201">
        <v>0</v>
      </c>
      <c r="Q1342" s="202">
        <v>0</v>
      </c>
      <c r="R1342" s="974">
        <v>71300</v>
      </c>
      <c r="S1342" s="974">
        <v>106220</v>
      </c>
      <c r="T1342" s="974">
        <v>33520</v>
      </c>
      <c r="U1342" s="975">
        <v>211040</v>
      </c>
      <c r="V1342" s="212"/>
    </row>
    <row r="1343" spans="1:22" ht="25.5" customHeight="1" x14ac:dyDescent="0.15">
      <c r="A1343" s="302" t="s">
        <v>5676</v>
      </c>
      <c r="B1343" s="208" t="s">
        <v>6152</v>
      </c>
      <c r="C1343" s="209" t="s">
        <v>3459</v>
      </c>
      <c r="D1343" s="210" t="s">
        <v>50</v>
      </c>
      <c r="E1343" s="211" t="s">
        <v>6153</v>
      </c>
      <c r="F1343" s="230" t="s">
        <v>6521</v>
      </c>
      <c r="G1343" s="194" t="s">
        <v>6198</v>
      </c>
      <c r="H1343" s="195">
        <v>3</v>
      </c>
      <c r="I1343" s="196">
        <v>45183</v>
      </c>
      <c r="J1343" s="197">
        <v>45184</v>
      </c>
      <c r="K1343" s="197">
        <v>45243</v>
      </c>
      <c r="L1343" s="198" t="s">
        <v>257</v>
      </c>
      <c r="M1343" s="199" t="s">
        <v>521</v>
      </c>
      <c r="N1343" s="200">
        <v>5</v>
      </c>
      <c r="O1343" s="201">
        <v>5</v>
      </c>
      <c r="P1343" s="201">
        <v>5</v>
      </c>
      <c r="Q1343" s="202">
        <v>15</v>
      </c>
      <c r="R1343" s="974">
        <v>302550</v>
      </c>
      <c r="S1343" s="974">
        <v>544700</v>
      </c>
      <c r="T1343" s="974">
        <v>6600</v>
      </c>
      <c r="U1343" s="975">
        <v>853850</v>
      </c>
      <c r="V1343" s="212"/>
    </row>
    <row r="1344" spans="1:22" ht="25.5" customHeight="1" x14ac:dyDescent="0.15">
      <c r="A1344" s="302" t="s">
        <v>5677</v>
      </c>
      <c r="B1344" s="208" t="s">
        <v>6154</v>
      </c>
      <c r="C1344" s="209" t="s">
        <v>3511</v>
      </c>
      <c r="D1344" s="210" t="s">
        <v>52</v>
      </c>
      <c r="E1344" s="211" t="s">
        <v>6155</v>
      </c>
      <c r="F1344" s="230" t="s">
        <v>6522</v>
      </c>
      <c r="G1344" s="194" t="s">
        <v>6280</v>
      </c>
      <c r="H1344" s="195">
        <v>1</v>
      </c>
      <c r="I1344" s="196">
        <v>45268</v>
      </c>
      <c r="J1344" s="197"/>
      <c r="K1344" s="197"/>
      <c r="L1344" s="198" t="s">
        <v>1528</v>
      </c>
      <c r="M1344" s="199" t="s">
        <v>1529</v>
      </c>
      <c r="N1344" s="200">
        <v>5</v>
      </c>
      <c r="O1344" s="201">
        <v>0</v>
      </c>
      <c r="P1344" s="201">
        <v>0</v>
      </c>
      <c r="Q1344" s="202">
        <v>5</v>
      </c>
      <c r="R1344" s="974">
        <v>51700</v>
      </c>
      <c r="S1344" s="974">
        <v>1320</v>
      </c>
      <c r="T1344" s="974">
        <v>0</v>
      </c>
      <c r="U1344" s="975">
        <v>53020</v>
      </c>
      <c r="V1344" s="212"/>
    </row>
    <row r="1345" spans="1:22" ht="25.5" customHeight="1" x14ac:dyDescent="0.15">
      <c r="A1345" s="302" t="s">
        <v>5678</v>
      </c>
      <c r="B1345" s="208" t="s">
        <v>6156</v>
      </c>
      <c r="C1345" s="209" t="s">
        <v>3587</v>
      </c>
      <c r="D1345" s="210" t="s">
        <v>54</v>
      </c>
      <c r="E1345" s="211" t="s">
        <v>6157</v>
      </c>
      <c r="F1345" s="230" t="s">
        <v>6523</v>
      </c>
      <c r="G1345" s="194" t="s">
        <v>6281</v>
      </c>
      <c r="H1345" s="195">
        <v>3</v>
      </c>
      <c r="I1345" s="196">
        <v>45215</v>
      </c>
      <c r="J1345" s="197">
        <v>45222</v>
      </c>
      <c r="K1345" s="197">
        <v>45229</v>
      </c>
      <c r="L1345" s="198" t="s">
        <v>474</v>
      </c>
      <c r="M1345" s="199" t="s">
        <v>537</v>
      </c>
      <c r="N1345" s="200">
        <v>4</v>
      </c>
      <c r="O1345" s="201">
        <v>4</v>
      </c>
      <c r="P1345" s="201">
        <v>4</v>
      </c>
      <c r="Q1345" s="202">
        <v>12</v>
      </c>
      <c r="R1345" s="974">
        <v>256980</v>
      </c>
      <c r="S1345" s="974">
        <v>16426</v>
      </c>
      <c r="T1345" s="974">
        <v>0</v>
      </c>
      <c r="U1345" s="975">
        <v>273406</v>
      </c>
      <c r="V1345" s="212"/>
    </row>
    <row r="1346" spans="1:22" ht="25.5" customHeight="1" x14ac:dyDescent="0.15">
      <c r="A1346" s="302" t="s">
        <v>5679</v>
      </c>
      <c r="B1346" s="208" t="s">
        <v>6158</v>
      </c>
      <c r="C1346" s="209" t="s">
        <v>3663</v>
      </c>
      <c r="D1346" s="210" t="s">
        <v>56</v>
      </c>
      <c r="E1346" s="211" t="s">
        <v>6159</v>
      </c>
      <c r="F1346" s="230" t="s">
        <v>6524</v>
      </c>
      <c r="G1346" s="194" t="s">
        <v>1553</v>
      </c>
      <c r="H1346" s="195">
        <v>2</v>
      </c>
      <c r="I1346" s="196">
        <v>45258</v>
      </c>
      <c r="J1346" s="197">
        <v>45259</v>
      </c>
      <c r="K1346" s="197"/>
      <c r="L1346" s="198" t="s">
        <v>257</v>
      </c>
      <c r="M1346" s="199" t="s">
        <v>486</v>
      </c>
      <c r="N1346" s="200">
        <v>3</v>
      </c>
      <c r="O1346" s="201">
        <v>3</v>
      </c>
      <c r="P1346" s="201">
        <v>0</v>
      </c>
      <c r="Q1346" s="202">
        <v>6</v>
      </c>
      <c r="R1346" s="974">
        <v>149540</v>
      </c>
      <c r="S1346" s="974">
        <v>189670</v>
      </c>
      <c r="T1346" s="974">
        <v>49500</v>
      </c>
      <c r="U1346" s="975">
        <v>388710</v>
      </c>
      <c r="V1346" s="212"/>
    </row>
    <row r="1347" spans="1:22" ht="25.5" customHeight="1" x14ac:dyDescent="0.15">
      <c r="A1347" s="302" t="s">
        <v>5680</v>
      </c>
      <c r="B1347" s="208" t="s">
        <v>6160</v>
      </c>
      <c r="C1347" s="209" t="s">
        <v>3734</v>
      </c>
      <c r="D1347" s="210" t="s">
        <v>58</v>
      </c>
      <c r="E1347" s="211" t="s">
        <v>6161</v>
      </c>
      <c r="F1347" s="230" t="s">
        <v>6525</v>
      </c>
      <c r="G1347" s="194" t="s">
        <v>6282</v>
      </c>
      <c r="H1347" s="195">
        <v>3</v>
      </c>
      <c r="I1347" s="196">
        <v>45174</v>
      </c>
      <c r="J1347" s="197">
        <v>45180</v>
      </c>
      <c r="K1347" s="197">
        <v>45181</v>
      </c>
      <c r="L1347" s="198" t="s">
        <v>257</v>
      </c>
      <c r="M1347" s="199" t="s">
        <v>486</v>
      </c>
      <c r="N1347" s="200">
        <v>2</v>
      </c>
      <c r="O1347" s="201">
        <v>2</v>
      </c>
      <c r="P1347" s="201">
        <v>2</v>
      </c>
      <c r="Q1347" s="202">
        <v>6</v>
      </c>
      <c r="R1347" s="974">
        <v>198230</v>
      </c>
      <c r="S1347" s="974">
        <v>28560</v>
      </c>
      <c r="T1347" s="974">
        <v>33000</v>
      </c>
      <c r="U1347" s="975">
        <v>259790</v>
      </c>
      <c r="V1347" s="212"/>
    </row>
    <row r="1348" spans="1:22" ht="25.5" customHeight="1" x14ac:dyDescent="0.15">
      <c r="A1348" s="302" t="s">
        <v>5681</v>
      </c>
      <c r="B1348" s="208" t="s">
        <v>6162</v>
      </c>
      <c r="C1348" s="209" t="s">
        <v>3734</v>
      </c>
      <c r="D1348" s="210" t="s">
        <v>58</v>
      </c>
      <c r="E1348" s="211" t="s">
        <v>6163</v>
      </c>
      <c r="F1348" s="230" t="s">
        <v>6526</v>
      </c>
      <c r="G1348" s="194" t="s">
        <v>6282</v>
      </c>
      <c r="H1348" s="195">
        <v>3</v>
      </c>
      <c r="I1348" s="196">
        <v>45183</v>
      </c>
      <c r="J1348" s="197">
        <v>45184</v>
      </c>
      <c r="K1348" s="197">
        <v>45188</v>
      </c>
      <c r="L1348" s="198" t="s">
        <v>257</v>
      </c>
      <c r="M1348" s="199" t="s">
        <v>486</v>
      </c>
      <c r="N1348" s="200">
        <v>2</v>
      </c>
      <c r="O1348" s="201">
        <v>2</v>
      </c>
      <c r="P1348" s="201">
        <v>2</v>
      </c>
      <c r="Q1348" s="202">
        <v>6</v>
      </c>
      <c r="R1348" s="974">
        <v>211270</v>
      </c>
      <c r="S1348" s="974">
        <v>30000</v>
      </c>
      <c r="T1348" s="974">
        <v>33000</v>
      </c>
      <c r="U1348" s="975">
        <v>274270</v>
      </c>
      <c r="V1348" s="212"/>
    </row>
    <row r="1349" spans="1:22" ht="25.5" customHeight="1" x14ac:dyDescent="0.15">
      <c r="A1349" s="302" t="s">
        <v>5682</v>
      </c>
      <c r="B1349" s="208" t="s">
        <v>6164</v>
      </c>
      <c r="C1349" s="209" t="s">
        <v>3734</v>
      </c>
      <c r="D1349" s="210" t="s">
        <v>58</v>
      </c>
      <c r="E1349" s="211" t="s">
        <v>6165</v>
      </c>
      <c r="F1349" s="230" t="s">
        <v>6527</v>
      </c>
      <c r="G1349" s="194" t="s">
        <v>3790</v>
      </c>
      <c r="H1349" s="195">
        <v>1</v>
      </c>
      <c r="I1349" s="196">
        <v>45190</v>
      </c>
      <c r="J1349" s="197"/>
      <c r="K1349" s="197"/>
      <c r="L1349" s="198" t="s">
        <v>257</v>
      </c>
      <c r="M1349" s="199" t="s">
        <v>486</v>
      </c>
      <c r="N1349" s="200">
        <v>2</v>
      </c>
      <c r="O1349" s="201">
        <v>0</v>
      </c>
      <c r="P1349" s="201">
        <v>0</v>
      </c>
      <c r="Q1349" s="202">
        <v>2</v>
      </c>
      <c r="R1349" s="974">
        <v>61730</v>
      </c>
      <c r="S1349" s="974">
        <v>10140</v>
      </c>
      <c r="T1349" s="974">
        <v>37400</v>
      </c>
      <c r="U1349" s="975">
        <v>109270</v>
      </c>
      <c r="V1349" s="212"/>
    </row>
    <row r="1350" spans="1:22" ht="25.5" customHeight="1" x14ac:dyDescent="0.15">
      <c r="A1350" s="302" t="s">
        <v>5683</v>
      </c>
      <c r="B1350" s="208" t="s">
        <v>6166</v>
      </c>
      <c r="C1350" s="209" t="s">
        <v>3734</v>
      </c>
      <c r="D1350" s="210" t="s">
        <v>58</v>
      </c>
      <c r="E1350" s="211" t="s">
        <v>6167</v>
      </c>
      <c r="F1350" s="230" t="s">
        <v>6528</v>
      </c>
      <c r="G1350" s="194" t="s">
        <v>3790</v>
      </c>
      <c r="H1350" s="195">
        <v>1</v>
      </c>
      <c r="I1350" s="196">
        <v>45198</v>
      </c>
      <c r="J1350" s="197"/>
      <c r="K1350" s="197"/>
      <c r="L1350" s="198" t="s">
        <v>257</v>
      </c>
      <c r="M1350" s="199" t="s">
        <v>486</v>
      </c>
      <c r="N1350" s="200">
        <v>2</v>
      </c>
      <c r="O1350" s="201">
        <v>0</v>
      </c>
      <c r="P1350" s="201">
        <v>0</v>
      </c>
      <c r="Q1350" s="202">
        <v>2</v>
      </c>
      <c r="R1350" s="974">
        <v>61730</v>
      </c>
      <c r="S1350" s="974">
        <v>13740</v>
      </c>
      <c r="T1350" s="974">
        <v>37400</v>
      </c>
      <c r="U1350" s="975">
        <v>112870</v>
      </c>
      <c r="V1350" s="212"/>
    </row>
    <row r="1351" spans="1:22" ht="25.5" customHeight="1" x14ac:dyDescent="0.15">
      <c r="A1351" s="302" t="s">
        <v>5684</v>
      </c>
      <c r="B1351" s="208" t="s">
        <v>6168</v>
      </c>
      <c r="C1351" s="209" t="s">
        <v>3734</v>
      </c>
      <c r="D1351" s="210" t="s">
        <v>58</v>
      </c>
      <c r="E1351" s="211" t="s">
        <v>6169</v>
      </c>
      <c r="F1351" s="230" t="s">
        <v>6529</v>
      </c>
      <c r="G1351" s="194" t="s">
        <v>3797</v>
      </c>
      <c r="H1351" s="195">
        <v>3</v>
      </c>
      <c r="I1351" s="196">
        <v>45243</v>
      </c>
      <c r="J1351" s="197">
        <v>45244</v>
      </c>
      <c r="K1351" s="197">
        <v>45245</v>
      </c>
      <c r="L1351" s="198" t="s">
        <v>474</v>
      </c>
      <c r="M1351" s="199" t="s">
        <v>537</v>
      </c>
      <c r="N1351" s="200">
        <v>5</v>
      </c>
      <c r="O1351" s="201">
        <v>5</v>
      </c>
      <c r="P1351" s="201">
        <v>5</v>
      </c>
      <c r="Q1351" s="202">
        <v>15</v>
      </c>
      <c r="R1351" s="974">
        <v>340950</v>
      </c>
      <c r="S1351" s="974">
        <v>40320</v>
      </c>
      <c r="T1351" s="974">
        <v>0</v>
      </c>
      <c r="U1351" s="975">
        <v>381270</v>
      </c>
      <c r="V1351" s="212"/>
    </row>
    <row r="1352" spans="1:22" ht="25.5" customHeight="1" x14ac:dyDescent="0.15">
      <c r="A1352" s="302" t="s">
        <v>5685</v>
      </c>
      <c r="B1352" s="208" t="s">
        <v>6170</v>
      </c>
      <c r="C1352" s="209" t="s">
        <v>3734</v>
      </c>
      <c r="D1352" s="210" t="s">
        <v>58</v>
      </c>
      <c r="E1352" s="211" t="s">
        <v>6171</v>
      </c>
      <c r="F1352" s="230" t="s">
        <v>6530</v>
      </c>
      <c r="G1352" s="194" t="s">
        <v>6283</v>
      </c>
      <c r="H1352" s="195">
        <v>1</v>
      </c>
      <c r="I1352" s="196">
        <v>45280</v>
      </c>
      <c r="J1352" s="197"/>
      <c r="K1352" s="197"/>
      <c r="L1352" s="198" t="s">
        <v>257</v>
      </c>
      <c r="M1352" s="199" t="s">
        <v>564</v>
      </c>
      <c r="N1352" s="200">
        <v>3</v>
      </c>
      <c r="O1352" s="201">
        <v>0</v>
      </c>
      <c r="P1352" s="201">
        <v>0</v>
      </c>
      <c r="Q1352" s="202">
        <v>3</v>
      </c>
      <c r="R1352" s="974">
        <v>55210</v>
      </c>
      <c r="S1352" s="974">
        <v>460290</v>
      </c>
      <c r="T1352" s="974">
        <v>39380</v>
      </c>
      <c r="U1352" s="975">
        <v>554880</v>
      </c>
      <c r="V1352" s="212"/>
    </row>
    <row r="1353" spans="1:22" ht="25.5" customHeight="1" x14ac:dyDescent="0.15">
      <c r="A1353" s="302" t="s">
        <v>5686</v>
      </c>
      <c r="B1353" s="208" t="s">
        <v>6172</v>
      </c>
      <c r="C1353" s="209" t="s">
        <v>3734</v>
      </c>
      <c r="D1353" s="210" t="s">
        <v>58</v>
      </c>
      <c r="E1353" s="211" t="s">
        <v>6173</v>
      </c>
      <c r="F1353" s="230" t="s">
        <v>6531</v>
      </c>
      <c r="G1353" s="194" t="s">
        <v>6283</v>
      </c>
      <c r="H1353" s="195">
        <v>1</v>
      </c>
      <c r="I1353" s="196">
        <v>45279</v>
      </c>
      <c r="J1353" s="197"/>
      <c r="K1353" s="197"/>
      <c r="L1353" s="198" t="s">
        <v>257</v>
      </c>
      <c r="M1353" s="199" t="s">
        <v>564</v>
      </c>
      <c r="N1353" s="200">
        <v>3</v>
      </c>
      <c r="O1353" s="201">
        <v>0</v>
      </c>
      <c r="P1353" s="201">
        <v>0</v>
      </c>
      <c r="Q1353" s="202">
        <v>3</v>
      </c>
      <c r="R1353" s="974">
        <v>55210</v>
      </c>
      <c r="S1353" s="974">
        <v>0</v>
      </c>
      <c r="T1353" s="974">
        <v>0</v>
      </c>
      <c r="U1353" s="975">
        <v>55210</v>
      </c>
      <c r="V1353" s="212"/>
    </row>
    <row r="1354" spans="1:22" ht="25.5" customHeight="1" x14ac:dyDescent="0.15">
      <c r="A1354" s="302" t="s">
        <v>5687</v>
      </c>
      <c r="B1354" s="208" t="s">
        <v>6174</v>
      </c>
      <c r="C1354" s="209" t="s">
        <v>3914</v>
      </c>
      <c r="D1354" s="210" t="s">
        <v>60</v>
      </c>
      <c r="E1354" s="211" t="s">
        <v>6175</v>
      </c>
      <c r="F1354" s="230" t="s">
        <v>6532</v>
      </c>
      <c r="G1354" s="194" t="s">
        <v>6284</v>
      </c>
      <c r="H1354" s="195">
        <v>3</v>
      </c>
      <c r="I1354" s="196">
        <v>45162</v>
      </c>
      <c r="J1354" s="197">
        <v>45163</v>
      </c>
      <c r="K1354" s="197">
        <v>45166</v>
      </c>
      <c r="L1354" s="198" t="s">
        <v>462</v>
      </c>
      <c r="M1354" s="199" t="s">
        <v>941</v>
      </c>
      <c r="N1354" s="200">
        <v>3</v>
      </c>
      <c r="O1354" s="201">
        <v>3</v>
      </c>
      <c r="P1354" s="201">
        <v>3</v>
      </c>
      <c r="Q1354" s="202">
        <v>9</v>
      </c>
      <c r="R1354" s="974">
        <v>259230</v>
      </c>
      <c r="S1354" s="974">
        <v>703</v>
      </c>
      <c r="T1354" s="974">
        <v>0</v>
      </c>
      <c r="U1354" s="975">
        <v>259933</v>
      </c>
      <c r="V1354" s="212"/>
    </row>
    <row r="1355" spans="1:22" ht="25.5" customHeight="1" x14ac:dyDescent="0.15">
      <c r="A1355" s="302" t="s">
        <v>5688</v>
      </c>
      <c r="B1355" s="208" t="s">
        <v>6176</v>
      </c>
      <c r="C1355" s="209" t="s">
        <v>3935</v>
      </c>
      <c r="D1355" s="210" t="s">
        <v>62</v>
      </c>
      <c r="E1355" s="211" t="s">
        <v>6177</v>
      </c>
      <c r="F1355" s="230" t="s">
        <v>6533</v>
      </c>
      <c r="G1355" s="194" t="s">
        <v>6285</v>
      </c>
      <c r="H1355" s="195">
        <v>2</v>
      </c>
      <c r="I1355" s="196">
        <v>45278</v>
      </c>
      <c r="J1355" s="197">
        <v>45279</v>
      </c>
      <c r="K1355" s="197"/>
      <c r="L1355" s="198" t="s">
        <v>257</v>
      </c>
      <c r="M1355" s="199" t="s">
        <v>521</v>
      </c>
      <c r="N1355" s="200">
        <v>4</v>
      </c>
      <c r="O1355" s="201">
        <v>4</v>
      </c>
      <c r="P1355" s="201">
        <v>0</v>
      </c>
      <c r="Q1355" s="202">
        <v>8</v>
      </c>
      <c r="R1355" s="974">
        <v>232060</v>
      </c>
      <c r="S1355" s="974">
        <v>122145</v>
      </c>
      <c r="T1355" s="974">
        <v>50000</v>
      </c>
      <c r="U1355" s="975">
        <v>404205</v>
      </c>
      <c r="V1355" s="212"/>
    </row>
    <row r="1356" spans="1:22" ht="25.5" customHeight="1" x14ac:dyDescent="0.15">
      <c r="A1356" s="302" t="s">
        <v>5689</v>
      </c>
      <c r="B1356" s="208" t="s">
        <v>6178</v>
      </c>
      <c r="C1356" s="209" t="s">
        <v>3939</v>
      </c>
      <c r="D1356" s="210" t="s">
        <v>131</v>
      </c>
      <c r="E1356" s="211" t="s">
        <v>6179</v>
      </c>
      <c r="F1356" s="230" t="s">
        <v>6534</v>
      </c>
      <c r="G1356" s="194" t="s">
        <v>6286</v>
      </c>
      <c r="H1356" s="195">
        <v>3</v>
      </c>
      <c r="I1356" s="196">
        <v>45258</v>
      </c>
      <c r="J1356" s="197">
        <v>45259</v>
      </c>
      <c r="K1356" s="197">
        <v>45260</v>
      </c>
      <c r="L1356" s="198" t="s">
        <v>257</v>
      </c>
      <c r="M1356" s="199" t="s">
        <v>932</v>
      </c>
      <c r="N1356" s="200">
        <v>4</v>
      </c>
      <c r="O1356" s="201">
        <v>4</v>
      </c>
      <c r="P1356" s="201">
        <v>4</v>
      </c>
      <c r="Q1356" s="202">
        <v>12</v>
      </c>
      <c r="R1356" s="974">
        <v>317910</v>
      </c>
      <c r="S1356" s="974">
        <v>127972</v>
      </c>
      <c r="T1356" s="974">
        <v>0</v>
      </c>
      <c r="U1356" s="975">
        <v>445882</v>
      </c>
      <c r="V1356" s="212"/>
    </row>
    <row r="1357" spans="1:22" ht="25.5" customHeight="1" x14ac:dyDescent="0.15">
      <c r="A1357" s="302" t="s">
        <v>5690</v>
      </c>
      <c r="B1357" s="208" t="s">
        <v>6180</v>
      </c>
      <c r="C1357" s="209" t="s">
        <v>6181</v>
      </c>
      <c r="D1357" s="210" t="s">
        <v>64</v>
      </c>
      <c r="E1357" s="211" t="s">
        <v>6182</v>
      </c>
      <c r="F1357" s="230" t="s">
        <v>6535</v>
      </c>
      <c r="G1357" s="194" t="s">
        <v>6270</v>
      </c>
      <c r="H1357" s="195">
        <v>2</v>
      </c>
      <c r="I1357" s="196">
        <v>45278</v>
      </c>
      <c r="J1357" s="197">
        <v>45279</v>
      </c>
      <c r="K1357" s="197"/>
      <c r="L1357" s="198" t="s">
        <v>474</v>
      </c>
      <c r="M1357" s="199" t="s">
        <v>537</v>
      </c>
      <c r="N1357" s="200">
        <v>3</v>
      </c>
      <c r="O1357" s="201">
        <v>3</v>
      </c>
      <c r="P1357" s="201">
        <v>0</v>
      </c>
      <c r="Q1357" s="202">
        <v>6</v>
      </c>
      <c r="R1357" s="974">
        <v>169100</v>
      </c>
      <c r="S1357" s="974">
        <v>25040</v>
      </c>
      <c r="T1357" s="974">
        <v>0</v>
      </c>
      <c r="U1357" s="975">
        <v>194140</v>
      </c>
      <c r="V1357" s="212"/>
    </row>
    <row r="1358" spans="1:22" ht="25.5" customHeight="1" x14ac:dyDescent="0.15">
      <c r="A1358" s="302" t="s">
        <v>5691</v>
      </c>
      <c r="B1358" s="208" t="s">
        <v>6183</v>
      </c>
      <c r="C1358" s="209" t="s">
        <v>4091</v>
      </c>
      <c r="D1358" s="210" t="s">
        <v>65</v>
      </c>
      <c r="E1358" s="211" t="s">
        <v>6184</v>
      </c>
      <c r="F1358" s="230" t="s">
        <v>6536</v>
      </c>
      <c r="G1358" s="194" t="s">
        <v>6287</v>
      </c>
      <c r="H1358" s="195">
        <v>2</v>
      </c>
      <c r="I1358" s="196">
        <v>45185</v>
      </c>
      <c r="J1358" s="197">
        <v>45227</v>
      </c>
      <c r="K1358" s="197"/>
      <c r="L1358" s="198" t="s">
        <v>462</v>
      </c>
      <c r="M1358" s="199" t="s">
        <v>941</v>
      </c>
      <c r="N1358" s="200">
        <v>5</v>
      </c>
      <c r="O1358" s="201">
        <v>5</v>
      </c>
      <c r="P1358" s="201">
        <v>0</v>
      </c>
      <c r="Q1358" s="202">
        <v>10</v>
      </c>
      <c r="R1358" s="974">
        <v>188500</v>
      </c>
      <c r="S1358" s="974">
        <v>27260</v>
      </c>
      <c r="T1358" s="974">
        <v>0</v>
      </c>
      <c r="U1358" s="975">
        <v>215760</v>
      </c>
      <c r="V1358" s="212"/>
    </row>
    <row r="1359" spans="1:22" ht="25.5" customHeight="1" x14ac:dyDescent="0.15">
      <c r="A1359" s="302" t="s">
        <v>5692</v>
      </c>
      <c r="B1359" s="208" t="s">
        <v>6185</v>
      </c>
      <c r="C1359" s="209" t="s">
        <v>4119</v>
      </c>
      <c r="D1359" s="210" t="s">
        <v>69</v>
      </c>
      <c r="E1359" s="211" t="s">
        <v>6186</v>
      </c>
      <c r="F1359" s="230" t="s">
        <v>6537</v>
      </c>
      <c r="G1359" s="194" t="s">
        <v>6288</v>
      </c>
      <c r="H1359" s="195">
        <v>2</v>
      </c>
      <c r="I1359" s="196">
        <v>45216</v>
      </c>
      <c r="J1359" s="197">
        <v>45217</v>
      </c>
      <c r="K1359" s="197"/>
      <c r="L1359" s="198" t="s">
        <v>257</v>
      </c>
      <c r="M1359" s="199" t="s">
        <v>684</v>
      </c>
      <c r="N1359" s="200">
        <v>0</v>
      </c>
      <c r="O1359" s="201">
        <v>0</v>
      </c>
      <c r="P1359" s="201">
        <v>0</v>
      </c>
      <c r="Q1359" s="202">
        <v>0</v>
      </c>
      <c r="R1359" s="974">
        <v>71300</v>
      </c>
      <c r="S1359" s="974">
        <v>55360</v>
      </c>
      <c r="T1359" s="974">
        <v>3940</v>
      </c>
      <c r="U1359" s="975">
        <v>130600</v>
      </c>
      <c r="V1359" s="212"/>
    </row>
    <row r="1360" spans="1:22" ht="25.5" customHeight="1" x14ac:dyDescent="0.15">
      <c r="A1360" s="302" t="s">
        <v>5693</v>
      </c>
      <c r="B1360" s="208" t="s">
        <v>6187</v>
      </c>
      <c r="C1360" s="209" t="s">
        <v>4261</v>
      </c>
      <c r="D1360" s="210" t="s">
        <v>74</v>
      </c>
      <c r="E1360" s="211" t="s">
        <v>6188</v>
      </c>
      <c r="F1360" s="230" t="s">
        <v>6538</v>
      </c>
      <c r="G1360" s="194" t="s">
        <v>2680</v>
      </c>
      <c r="H1360" s="195">
        <v>1</v>
      </c>
      <c r="I1360" s="196">
        <v>45258</v>
      </c>
      <c r="J1360" s="197"/>
      <c r="K1360" s="197"/>
      <c r="L1360" s="198" t="s">
        <v>257</v>
      </c>
      <c r="M1360" s="199" t="s">
        <v>684</v>
      </c>
      <c r="N1360" s="200">
        <v>2</v>
      </c>
      <c r="O1360" s="201">
        <v>0</v>
      </c>
      <c r="P1360" s="201">
        <v>0</v>
      </c>
      <c r="Q1360" s="202">
        <v>2</v>
      </c>
      <c r="R1360" s="974">
        <v>61730</v>
      </c>
      <c r="S1360" s="974">
        <v>114080</v>
      </c>
      <c r="T1360" s="974">
        <v>0</v>
      </c>
      <c r="U1360" s="975">
        <v>175810</v>
      </c>
      <c r="V1360" s="212"/>
    </row>
    <row r="1361" spans="1:22" ht="25.5" customHeight="1" x14ac:dyDescent="0.15">
      <c r="A1361" s="302" t="s">
        <v>5694</v>
      </c>
      <c r="B1361" s="208" t="s">
        <v>6189</v>
      </c>
      <c r="C1361" s="209" t="s">
        <v>4324</v>
      </c>
      <c r="D1361" s="210" t="s">
        <v>132</v>
      </c>
      <c r="E1361" s="211" t="s">
        <v>6190</v>
      </c>
      <c r="F1361" s="230" t="s">
        <v>6539</v>
      </c>
      <c r="G1361" s="194" t="s">
        <v>3607</v>
      </c>
      <c r="H1361" s="195">
        <v>3</v>
      </c>
      <c r="I1361" s="196">
        <v>45210</v>
      </c>
      <c r="J1361" s="197">
        <v>45223</v>
      </c>
      <c r="K1361" s="197">
        <v>45229</v>
      </c>
      <c r="L1361" s="198" t="s">
        <v>474</v>
      </c>
      <c r="M1361" s="199" t="s">
        <v>537</v>
      </c>
      <c r="N1361" s="200">
        <v>3</v>
      </c>
      <c r="O1361" s="201">
        <v>3</v>
      </c>
      <c r="P1361" s="201">
        <v>3</v>
      </c>
      <c r="Q1361" s="202">
        <v>9</v>
      </c>
      <c r="R1361" s="974">
        <v>200550</v>
      </c>
      <c r="S1361" s="974">
        <v>14640</v>
      </c>
      <c r="T1361" s="974">
        <v>0</v>
      </c>
      <c r="U1361" s="975">
        <v>215190</v>
      </c>
      <c r="V1361" s="212"/>
    </row>
  </sheetData>
  <sheetProtection password="DE6A" sheet="1" objects="1" scenarios="1" selectLockedCells="1" selectUnlockedCells="1"/>
  <autoFilter ref="A3:V1110"/>
  <phoneticPr fontId="3"/>
  <conditionalFormatting sqref="N4:P1110">
    <cfRule type="expression" dxfId="128" priority="17">
      <formula>N4&gt;=6</formula>
    </cfRule>
  </conditionalFormatting>
  <conditionalFormatting sqref="N74:P83">
    <cfRule type="expression" dxfId="127" priority="16">
      <formula>N74&gt;=6</formula>
    </cfRule>
  </conditionalFormatting>
  <conditionalFormatting sqref="B4:V1110 F1111:F1361">
    <cfRule type="expression" dxfId="126" priority="18">
      <formula>OR(#REF!="不採択",#REF!="辞退")</formula>
    </cfRule>
  </conditionalFormatting>
  <conditionalFormatting sqref="A4:A1110">
    <cfRule type="expression" dxfId="125" priority="14">
      <formula>OR(#REF!="不採択",#REF!="辞退")</formula>
    </cfRule>
  </conditionalFormatting>
  <conditionalFormatting sqref="B4:B1110 B1:B2 B1362:B1048576">
    <cfRule type="duplicateValues" dxfId="124" priority="19"/>
  </conditionalFormatting>
  <conditionalFormatting sqref="A4:A1110 A1:A2 A1362:A1048576">
    <cfRule type="duplicateValues" dxfId="123" priority="20"/>
  </conditionalFormatting>
  <conditionalFormatting sqref="B3">
    <cfRule type="duplicateValues" dxfId="122" priority="7"/>
  </conditionalFormatting>
  <conditionalFormatting sqref="A3">
    <cfRule type="duplicateValues" dxfId="121" priority="8"/>
  </conditionalFormatting>
  <conditionalFormatting sqref="N1111:P1361">
    <cfRule type="expression" dxfId="120" priority="3">
      <formula>N1111&gt;=6</formula>
    </cfRule>
  </conditionalFormatting>
  <conditionalFormatting sqref="B1111:E1361 G1111:Q1361 V1111:V1361">
    <cfRule type="expression" dxfId="119" priority="4">
      <formula>OR(#REF!="不採択",#REF!="辞退")</formula>
    </cfRule>
  </conditionalFormatting>
  <conditionalFormatting sqref="A1111:A1361">
    <cfRule type="expression" dxfId="118" priority="2">
      <formula>OR(#REF!="不採択",#REF!="辞退")</formula>
    </cfRule>
  </conditionalFormatting>
  <conditionalFormatting sqref="B1111:B1361">
    <cfRule type="duplicateValues" dxfId="117" priority="5"/>
  </conditionalFormatting>
  <conditionalFormatting sqref="A1111:A1361">
    <cfRule type="duplicateValues" dxfId="116" priority="6"/>
  </conditionalFormatting>
  <conditionalFormatting sqref="R1111:U1361">
    <cfRule type="expression" dxfId="0" priority="1">
      <formula>OR(#REF!="不採択",#REF!="辞退")</formula>
    </cfRule>
  </conditionalFormatting>
  <pageMargins left="0.7" right="0.7" top="0.75" bottom="0.75" header="0.3" footer="0.3"/>
  <pageSetup paperSize="9" scale="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8" tint="0.39997558519241921"/>
  </sheetPr>
  <dimension ref="A1:BN203"/>
  <sheetViews>
    <sheetView showGridLines="0" tabSelected="1" view="pageBreakPreview" zoomScaleNormal="100" zoomScaleSheetLayoutView="100" workbookViewId="0">
      <selection activeCell="AZ13" sqref="AZ13"/>
    </sheetView>
  </sheetViews>
  <sheetFormatPr defaultColWidth="2.5" defaultRowHeight="12" outlineLevelRow="1" x14ac:dyDescent="0.15"/>
  <cols>
    <col min="1" max="7" width="3.125" style="247" customWidth="1"/>
    <col min="8" max="9" width="2.75" style="247" customWidth="1"/>
    <col min="10" max="11" width="3.625" style="247" customWidth="1"/>
    <col min="12" max="13" width="2.75" style="247" customWidth="1"/>
    <col min="14" max="15" width="3.625" style="247" customWidth="1"/>
    <col min="16" max="17" width="2.75" style="247" customWidth="1"/>
    <col min="18" max="19" width="3.625" style="247" customWidth="1"/>
    <col min="20" max="65" width="3.125" style="247" customWidth="1"/>
    <col min="66" max="66" width="13.625" style="247" hidden="1" customWidth="1"/>
    <col min="67" max="119" width="3.125" style="247" customWidth="1"/>
    <col min="120" max="16384" width="2.5" style="247"/>
  </cols>
  <sheetData>
    <row r="1" spans="1:66" ht="18.75" customHeight="1" x14ac:dyDescent="0.15">
      <c r="A1" s="306" t="s">
        <v>312</v>
      </c>
      <c r="B1" s="306"/>
      <c r="C1" s="306"/>
      <c r="D1" s="306"/>
      <c r="E1" s="306"/>
      <c r="F1" s="306"/>
      <c r="G1" s="306"/>
      <c r="H1" s="244"/>
      <c r="I1" s="244"/>
      <c r="J1" s="244"/>
      <c r="K1" s="244"/>
      <c r="L1" s="244"/>
      <c r="M1" s="244"/>
      <c r="N1" s="244"/>
      <c r="O1" s="244"/>
      <c r="P1" s="244"/>
      <c r="Q1" s="244"/>
      <c r="R1" s="244"/>
      <c r="S1" s="244"/>
      <c r="T1" s="244"/>
      <c r="U1" s="244"/>
      <c r="V1" s="244"/>
      <c r="W1" s="244"/>
      <c r="X1" s="244"/>
      <c r="Y1" s="245"/>
      <c r="Z1" s="246"/>
      <c r="AA1" s="246"/>
      <c r="AB1" s="246"/>
      <c r="AC1" s="246"/>
      <c r="AD1" s="246"/>
      <c r="AE1" s="244"/>
      <c r="BN1" s="248">
        <v>35650</v>
      </c>
    </row>
    <row r="2" spans="1:66" ht="17.45" customHeight="1" x14ac:dyDescent="0.15">
      <c r="A2" s="249"/>
      <c r="B2" s="249"/>
      <c r="C2" s="249"/>
      <c r="D2" s="249"/>
      <c r="E2" s="249"/>
      <c r="F2" s="249"/>
      <c r="G2" s="249"/>
      <c r="H2" s="244"/>
      <c r="I2" s="244"/>
      <c r="J2" s="244"/>
      <c r="K2" s="244"/>
      <c r="L2" s="244"/>
      <c r="M2" s="244"/>
      <c r="N2" s="244"/>
      <c r="O2" s="244"/>
      <c r="P2" s="244"/>
      <c r="Q2" s="244"/>
      <c r="R2" s="244"/>
      <c r="S2" s="244"/>
      <c r="T2" s="244"/>
      <c r="U2" s="244"/>
      <c r="V2" s="244"/>
      <c r="W2" s="244"/>
      <c r="X2" s="244"/>
      <c r="Y2" s="245"/>
      <c r="Z2" s="250"/>
      <c r="AA2" s="250"/>
      <c r="AB2" s="250"/>
      <c r="AC2" s="250"/>
      <c r="AD2" s="250"/>
      <c r="AE2" s="244"/>
      <c r="BN2" s="248">
        <v>6520</v>
      </c>
    </row>
    <row r="3" spans="1:66" ht="15" customHeight="1" x14ac:dyDescent="0.15">
      <c r="A3" s="307" t="s">
        <v>311</v>
      </c>
      <c r="B3" s="307"/>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251"/>
      <c r="AF3" s="251"/>
      <c r="AG3" s="251"/>
      <c r="AH3" s="251"/>
      <c r="AI3" s="251"/>
      <c r="AJ3" s="251"/>
      <c r="AK3" s="251"/>
      <c r="AL3" s="251"/>
      <c r="AM3" s="251"/>
      <c r="BN3" s="248">
        <v>5200</v>
      </c>
    </row>
    <row r="4" spans="1:66" ht="15" customHeight="1" x14ac:dyDescent="0.15">
      <c r="A4" s="307" t="s">
        <v>5437</v>
      </c>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251"/>
      <c r="AF4" s="251"/>
      <c r="AG4" s="251"/>
      <c r="AH4" s="251"/>
      <c r="AI4" s="251"/>
      <c r="AJ4" s="251"/>
      <c r="AK4" s="251"/>
      <c r="AL4" s="251"/>
      <c r="AM4" s="251"/>
      <c r="BN4" s="248">
        <v>1070</v>
      </c>
    </row>
    <row r="5" spans="1:66" ht="15" customHeight="1" thickBot="1" x14ac:dyDescent="0.2">
      <c r="A5" s="321"/>
      <c r="B5" s="321"/>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252"/>
      <c r="AF5" s="252"/>
      <c r="AG5" s="252"/>
      <c r="AH5" s="252"/>
      <c r="AI5" s="252"/>
      <c r="AJ5" s="252"/>
      <c r="AK5" s="252"/>
      <c r="AL5" s="252"/>
      <c r="AM5" s="252"/>
      <c r="BN5" s="248"/>
    </row>
    <row r="6" spans="1:66" s="254" customFormat="1" ht="21.75" customHeight="1" x14ac:dyDescent="0.15">
      <c r="A6" s="322" t="s">
        <v>158</v>
      </c>
      <c r="B6" s="323"/>
      <c r="C6" s="323"/>
      <c r="D6" s="324"/>
      <c r="E6" s="328" t="s">
        <v>157</v>
      </c>
      <c r="F6" s="329"/>
      <c r="G6" s="329"/>
      <c r="H6" s="330"/>
      <c r="I6" s="328" t="s">
        <v>241</v>
      </c>
      <c r="J6" s="329"/>
      <c r="K6" s="329"/>
      <c r="L6" s="330"/>
      <c r="M6" s="328" t="s">
        <v>242</v>
      </c>
      <c r="N6" s="329"/>
      <c r="O6" s="329"/>
      <c r="P6" s="331"/>
      <c r="Q6" s="253"/>
      <c r="T6" s="479" t="s">
        <v>156</v>
      </c>
      <c r="U6" s="479"/>
      <c r="V6" s="479"/>
      <c r="W6" s="479"/>
      <c r="X6" s="479"/>
      <c r="Y6" s="479"/>
      <c r="Z6" s="481"/>
      <c r="AA6" s="481"/>
      <c r="AB6" s="481"/>
      <c r="AC6" s="481"/>
      <c r="AD6" s="481"/>
      <c r="AE6" s="481"/>
      <c r="AF6" s="481"/>
      <c r="AL6" s="255" ph="1"/>
      <c r="AM6" s="254" ph="1"/>
      <c r="AN6" s="254" ph="1"/>
      <c r="BN6" s="248"/>
    </row>
    <row r="7" spans="1:66" s="256" customFormat="1" ht="21.75" customHeight="1" thickBot="1" x14ac:dyDescent="0.2">
      <c r="A7" s="325"/>
      <c r="B7" s="326"/>
      <c r="C7" s="326"/>
      <c r="D7" s="327"/>
      <c r="E7" s="332"/>
      <c r="F7" s="333"/>
      <c r="G7" s="333"/>
      <c r="H7" s="334"/>
      <c r="I7" s="332"/>
      <c r="J7" s="333"/>
      <c r="K7" s="333"/>
      <c r="L7" s="334"/>
      <c r="M7" s="332"/>
      <c r="N7" s="333"/>
      <c r="O7" s="333"/>
      <c r="P7" s="344"/>
      <c r="Q7" s="253"/>
      <c r="T7" s="480" t="s">
        <v>386</v>
      </c>
      <c r="U7" s="480"/>
      <c r="V7" s="480"/>
      <c r="W7" s="412"/>
      <c r="X7" s="412"/>
      <c r="Y7" s="412"/>
      <c r="Z7" s="412"/>
      <c r="AA7" s="412"/>
      <c r="AB7" s="412"/>
      <c r="AC7" s="412"/>
      <c r="AD7" s="412"/>
      <c r="AE7" s="412"/>
      <c r="AF7" s="412"/>
    </row>
    <row r="8" spans="1:66" ht="21.75" customHeight="1" x14ac:dyDescent="0.15">
      <c r="A8" s="257"/>
      <c r="B8" s="257"/>
      <c r="C8" s="257"/>
      <c r="D8" s="257"/>
      <c r="E8" s="257"/>
      <c r="F8" s="257"/>
      <c r="G8" s="257"/>
      <c r="H8" s="257"/>
      <c r="I8" s="257"/>
      <c r="J8" s="257"/>
      <c r="K8" s="257"/>
      <c r="L8" s="257"/>
      <c r="M8" s="257"/>
      <c r="N8" s="257"/>
      <c r="O8" s="257"/>
      <c r="P8" s="257"/>
      <c r="Q8" s="257"/>
      <c r="T8" s="480" t="s">
        <v>387</v>
      </c>
      <c r="U8" s="480"/>
      <c r="V8" s="480"/>
      <c r="W8" s="412"/>
      <c r="X8" s="412"/>
      <c r="Y8" s="412"/>
      <c r="Z8" s="412"/>
      <c r="AA8" s="412"/>
      <c r="AB8" s="412"/>
      <c r="AC8" s="412"/>
      <c r="AD8" s="412"/>
      <c r="AE8" s="412"/>
      <c r="AF8" s="412"/>
      <c r="AG8" s="258"/>
      <c r="AH8" s="259"/>
      <c r="AI8" s="258"/>
      <c r="AJ8" s="258"/>
      <c r="AK8" s="258"/>
      <c r="AL8" s="258"/>
      <c r="AM8" s="258"/>
    </row>
    <row r="9" spans="1:66" ht="18" customHeight="1" thickBot="1" x14ac:dyDescent="0.2">
      <c r="A9" s="257"/>
      <c r="B9" s="257"/>
      <c r="C9" s="257"/>
      <c r="D9" s="257"/>
      <c r="E9" s="257"/>
      <c r="F9" s="257"/>
      <c r="G9" s="257"/>
      <c r="H9" s="257"/>
      <c r="I9" s="257"/>
      <c r="J9" s="257"/>
      <c r="K9" s="257"/>
      <c r="L9" s="257"/>
      <c r="M9" s="257"/>
      <c r="N9" s="257"/>
      <c r="O9" s="257"/>
      <c r="P9" s="257"/>
      <c r="Q9" s="257"/>
      <c r="R9" s="257"/>
      <c r="S9" s="257"/>
      <c r="T9" s="257"/>
      <c r="U9" s="257"/>
      <c r="V9" s="257"/>
      <c r="W9" s="257"/>
      <c r="X9" s="257"/>
      <c r="Y9" s="260"/>
      <c r="Z9" s="257"/>
      <c r="AA9" s="257"/>
      <c r="AB9" s="257"/>
      <c r="AC9" s="261"/>
      <c r="AD9" s="257"/>
      <c r="AE9" s="258"/>
      <c r="AF9" s="258"/>
      <c r="AG9" s="258"/>
      <c r="AH9" s="259"/>
      <c r="AI9" s="258"/>
      <c r="AJ9" s="258"/>
      <c r="AK9" s="258"/>
      <c r="AL9" s="258"/>
      <c r="AM9" s="258"/>
    </row>
    <row r="10" spans="1:66" ht="16.5" customHeight="1" x14ac:dyDescent="0.15">
      <c r="A10" s="312" t="s">
        <v>268</v>
      </c>
      <c r="B10" s="313"/>
      <c r="C10" s="313"/>
      <c r="D10" s="313"/>
      <c r="E10" s="313"/>
      <c r="F10" s="313"/>
      <c r="G10" s="314" t="str">
        <f>W7&amp;"_"&amp;W8</f>
        <v>_</v>
      </c>
      <c r="H10" s="314"/>
      <c r="I10" s="314"/>
      <c r="J10" s="314"/>
      <c r="K10" s="314"/>
      <c r="L10" s="314"/>
      <c r="M10" s="314"/>
      <c r="N10" s="314"/>
      <c r="O10" s="314"/>
      <c r="P10" s="314"/>
      <c r="Q10" s="314"/>
      <c r="R10" s="314"/>
      <c r="S10" s="314"/>
      <c r="T10" s="314"/>
      <c r="U10" s="314"/>
      <c r="V10" s="314"/>
      <c r="W10" s="314"/>
      <c r="X10" s="315"/>
      <c r="Y10" s="260"/>
      <c r="Z10" s="261"/>
      <c r="AA10" s="261"/>
      <c r="AB10" s="261"/>
      <c r="AC10" s="261"/>
      <c r="AD10" s="260"/>
      <c r="AE10" s="258"/>
      <c r="AF10" s="258"/>
      <c r="AG10" s="258"/>
      <c r="AH10" s="259"/>
      <c r="AI10" s="258"/>
      <c r="AJ10" s="258"/>
      <c r="AK10" s="258"/>
      <c r="AL10" s="258"/>
      <c r="AM10" s="258"/>
    </row>
    <row r="11" spans="1:66" ht="16.5" customHeight="1" x14ac:dyDescent="0.15">
      <c r="A11" s="316" t="s">
        <v>269</v>
      </c>
      <c r="B11" s="317"/>
      <c r="C11" s="317"/>
      <c r="D11" s="317"/>
      <c r="E11" s="317"/>
      <c r="F11" s="318"/>
      <c r="G11" s="319" t="s">
        <v>5438</v>
      </c>
      <c r="H11" s="317"/>
      <c r="I11" s="317"/>
      <c r="J11" s="317"/>
      <c r="K11" s="317"/>
      <c r="L11" s="318"/>
      <c r="M11" s="319" t="s">
        <v>5439</v>
      </c>
      <c r="N11" s="317"/>
      <c r="O11" s="317"/>
      <c r="P11" s="317"/>
      <c r="Q11" s="317"/>
      <c r="R11" s="318"/>
      <c r="S11" s="319" t="s">
        <v>5440</v>
      </c>
      <c r="T11" s="317"/>
      <c r="U11" s="317"/>
      <c r="V11" s="317"/>
      <c r="W11" s="317"/>
      <c r="X11" s="320"/>
      <c r="Y11" s="260"/>
      <c r="Z11" s="261"/>
      <c r="AA11" s="261"/>
      <c r="AB11" s="261"/>
      <c r="AC11" s="261"/>
      <c r="AD11" s="260"/>
      <c r="AE11" s="258"/>
      <c r="AF11" s="258"/>
      <c r="AG11" s="258"/>
      <c r="AH11" s="259"/>
      <c r="AI11" s="258"/>
      <c r="AJ11" s="258"/>
      <c r="AK11" s="258"/>
      <c r="AL11" s="258"/>
      <c r="AM11" s="258"/>
    </row>
    <row r="12" spans="1:66" ht="16.5" customHeight="1" x14ac:dyDescent="0.15">
      <c r="A12" s="233" t="s">
        <v>270</v>
      </c>
      <c r="B12" s="308" t="s">
        <v>271</v>
      </c>
      <c r="C12" s="308"/>
      <c r="D12" s="308"/>
      <c r="E12" s="308"/>
      <c r="F12" s="309"/>
      <c r="G12" s="310">
        <f>IFERROR(VLOOKUP($G$10,'R5_派遣'!$F:$U,13,0),0)</f>
        <v>0</v>
      </c>
      <c r="H12" s="311"/>
      <c r="I12" s="311"/>
      <c r="J12" s="311"/>
      <c r="K12" s="311"/>
      <c r="L12" s="234" t="s">
        <v>149</v>
      </c>
      <c r="M12" s="143" t="s">
        <v>390</v>
      </c>
      <c r="N12" s="311">
        <f>T36</f>
        <v>0</v>
      </c>
      <c r="O12" s="311"/>
      <c r="P12" s="311"/>
      <c r="Q12" s="311"/>
      <c r="R12" s="234" t="s">
        <v>149</v>
      </c>
      <c r="S12" s="310">
        <f>N12-G12</f>
        <v>0</v>
      </c>
      <c r="T12" s="311"/>
      <c r="U12" s="311"/>
      <c r="V12" s="311"/>
      <c r="W12" s="311"/>
      <c r="X12" s="235" t="s">
        <v>149</v>
      </c>
      <c r="Y12" s="260"/>
      <c r="Z12" s="261"/>
      <c r="AA12" s="261"/>
      <c r="AB12" s="261"/>
      <c r="AC12" s="261"/>
      <c r="AD12" s="260"/>
      <c r="AE12" s="258"/>
      <c r="AF12" s="258"/>
      <c r="AG12" s="258"/>
      <c r="AH12" s="259"/>
      <c r="AI12" s="258"/>
      <c r="AJ12" s="258"/>
      <c r="AK12" s="258"/>
      <c r="AL12" s="258"/>
      <c r="AM12" s="258"/>
    </row>
    <row r="13" spans="1:66" ht="16.5" customHeight="1" x14ac:dyDescent="0.15">
      <c r="A13" s="236" t="s">
        <v>272</v>
      </c>
      <c r="B13" s="308" t="s">
        <v>273</v>
      </c>
      <c r="C13" s="308"/>
      <c r="D13" s="308"/>
      <c r="E13" s="308"/>
      <c r="F13" s="309"/>
      <c r="G13" s="310">
        <f>IFERROR(VLOOKUP($G$10,'R5_派遣'!$F:$U,14,0),0)</f>
        <v>0</v>
      </c>
      <c r="H13" s="311"/>
      <c r="I13" s="311"/>
      <c r="J13" s="311"/>
      <c r="K13" s="311"/>
      <c r="L13" s="237" t="s">
        <v>149</v>
      </c>
      <c r="M13" s="143" t="s">
        <v>384</v>
      </c>
      <c r="N13" s="311">
        <f>N56</f>
        <v>0</v>
      </c>
      <c r="O13" s="311"/>
      <c r="P13" s="311"/>
      <c r="Q13" s="311"/>
      <c r="R13" s="237" t="s">
        <v>149</v>
      </c>
      <c r="S13" s="310">
        <f>N13-G13</f>
        <v>0</v>
      </c>
      <c r="T13" s="311"/>
      <c r="U13" s="311"/>
      <c r="V13" s="311"/>
      <c r="W13" s="311"/>
      <c r="X13" s="238" t="s">
        <v>149</v>
      </c>
      <c r="Y13" s="260"/>
      <c r="Z13" s="261"/>
      <c r="AA13" s="261"/>
      <c r="AB13" s="261"/>
      <c r="AC13" s="261"/>
      <c r="AD13" s="260"/>
      <c r="AE13" s="258"/>
      <c r="AF13" s="258"/>
      <c r="AG13" s="258"/>
      <c r="AH13" s="259"/>
      <c r="AI13" s="258"/>
      <c r="AJ13" s="258"/>
      <c r="AK13" s="258"/>
      <c r="AL13" s="258"/>
      <c r="AM13" s="258"/>
    </row>
    <row r="14" spans="1:66" ht="16.5" customHeight="1" thickBot="1" x14ac:dyDescent="0.2">
      <c r="A14" s="239" t="s">
        <v>274</v>
      </c>
      <c r="B14" s="335" t="s">
        <v>275</v>
      </c>
      <c r="C14" s="335"/>
      <c r="D14" s="335"/>
      <c r="E14" s="335"/>
      <c r="F14" s="336"/>
      <c r="G14" s="310">
        <f>IFERROR(VLOOKUP($G$10,'R5_派遣'!$F:$U,15,0),0)</f>
        <v>0</v>
      </c>
      <c r="H14" s="311"/>
      <c r="I14" s="311"/>
      <c r="J14" s="311"/>
      <c r="K14" s="311"/>
      <c r="L14" s="240" t="s">
        <v>149</v>
      </c>
      <c r="M14" s="143" t="s">
        <v>385</v>
      </c>
      <c r="N14" s="338">
        <f>AA67</f>
        <v>0</v>
      </c>
      <c r="O14" s="338"/>
      <c r="P14" s="338"/>
      <c r="Q14" s="338"/>
      <c r="R14" s="240" t="s">
        <v>149</v>
      </c>
      <c r="S14" s="337">
        <f>N14-G14</f>
        <v>0</v>
      </c>
      <c r="T14" s="338"/>
      <c r="U14" s="338"/>
      <c r="V14" s="338"/>
      <c r="W14" s="338"/>
      <c r="X14" s="241" t="s">
        <v>149</v>
      </c>
      <c r="Y14" s="260"/>
      <c r="Z14" s="261"/>
      <c r="AA14" s="261"/>
      <c r="AB14" s="261"/>
      <c r="AC14" s="261"/>
      <c r="AD14" s="260"/>
      <c r="AE14" s="262"/>
      <c r="AF14" s="262"/>
      <c r="AG14" s="262"/>
      <c r="AH14" s="262"/>
      <c r="AI14" s="262"/>
      <c r="AJ14" s="262"/>
      <c r="AK14" s="262"/>
      <c r="AL14" s="262"/>
      <c r="AM14" s="262"/>
    </row>
    <row r="15" spans="1:66" ht="18.75" customHeight="1" thickTop="1" thickBot="1" x14ac:dyDescent="0.2">
      <c r="A15" s="339" t="s">
        <v>10</v>
      </c>
      <c r="B15" s="340"/>
      <c r="C15" s="340"/>
      <c r="D15" s="340"/>
      <c r="E15" s="340"/>
      <c r="F15" s="341"/>
      <c r="G15" s="342">
        <f>SUM(G12:G14)</f>
        <v>0</v>
      </c>
      <c r="H15" s="343"/>
      <c r="I15" s="343"/>
      <c r="J15" s="343"/>
      <c r="K15" s="343"/>
      <c r="L15" s="242" t="s">
        <v>149</v>
      </c>
      <c r="M15" s="342">
        <f>SUM(N12:N14)</f>
        <v>0</v>
      </c>
      <c r="N15" s="343"/>
      <c r="O15" s="343"/>
      <c r="P15" s="343"/>
      <c r="Q15" s="343"/>
      <c r="R15" s="242" t="s">
        <v>149</v>
      </c>
      <c r="S15" s="342">
        <f>SUM(S12:S14)</f>
        <v>0</v>
      </c>
      <c r="T15" s="343"/>
      <c r="U15" s="343"/>
      <c r="V15" s="343"/>
      <c r="W15" s="343"/>
      <c r="X15" s="243" t="s">
        <v>149</v>
      </c>
      <c r="Y15" s="260"/>
      <c r="Z15" s="260"/>
      <c r="AA15" s="260"/>
      <c r="AB15" s="260"/>
      <c r="AC15" s="260"/>
      <c r="AD15" s="260"/>
      <c r="AE15" s="263"/>
      <c r="AF15" s="263"/>
      <c r="AG15" s="263"/>
      <c r="AH15" s="263"/>
      <c r="AI15" s="263"/>
      <c r="AJ15" s="263"/>
      <c r="AK15" s="263"/>
      <c r="AL15" s="263"/>
      <c r="AM15" s="263"/>
    </row>
    <row r="16" spans="1:66" ht="18.75" customHeight="1" x14ac:dyDescent="0.15">
      <c r="A16" s="264"/>
      <c r="B16" s="260"/>
      <c r="C16" s="260"/>
      <c r="D16" s="260"/>
      <c r="E16" s="260"/>
      <c r="F16" s="260"/>
      <c r="G16" s="265"/>
      <c r="H16" s="265"/>
      <c r="I16" s="265"/>
      <c r="J16" s="265"/>
      <c r="K16" s="265"/>
      <c r="L16" s="260"/>
      <c r="M16" s="265"/>
      <c r="N16" s="265"/>
      <c r="O16" s="265"/>
      <c r="P16" s="265"/>
      <c r="Q16" s="265"/>
      <c r="R16" s="260"/>
      <c r="S16" s="265"/>
      <c r="T16" s="265"/>
      <c r="U16" s="265"/>
      <c r="V16" s="265"/>
      <c r="W16" s="265"/>
      <c r="X16" s="260"/>
      <c r="Y16" s="260"/>
      <c r="Z16" s="260"/>
      <c r="AA16" s="260"/>
      <c r="AB16" s="260"/>
      <c r="AC16" s="260"/>
      <c r="AD16" s="260"/>
      <c r="AE16" s="266"/>
      <c r="AF16" s="266"/>
      <c r="AG16" s="266"/>
      <c r="AH16" s="266"/>
      <c r="AI16" s="262"/>
      <c r="AJ16" s="262"/>
      <c r="AK16" s="262"/>
      <c r="AL16" s="262"/>
      <c r="AM16" s="262"/>
    </row>
    <row r="17" spans="1:32" s="254" customFormat="1" ht="18.75" customHeight="1" thickBot="1" x14ac:dyDescent="0.2">
      <c r="A17" s="267" t="s">
        <v>276</v>
      </c>
      <c r="B17" s="267"/>
      <c r="C17" s="267"/>
      <c r="D17" s="267"/>
      <c r="E17" s="267"/>
      <c r="F17" s="267"/>
      <c r="G17" s="465" t="s">
        <v>329</v>
      </c>
      <c r="H17" s="465"/>
      <c r="I17" s="465"/>
      <c r="J17" s="465"/>
      <c r="K17" s="465"/>
      <c r="L17" s="465"/>
      <c r="M17" s="465"/>
      <c r="N17" s="465"/>
      <c r="O17" s="465"/>
      <c r="P17" s="465"/>
      <c r="Q17" s="465"/>
      <c r="R17" s="465"/>
      <c r="S17" s="465"/>
      <c r="T17" s="465"/>
      <c r="U17" s="465"/>
      <c r="V17" s="465"/>
      <c r="W17" s="465"/>
      <c r="X17" s="465"/>
      <c r="Y17" s="465"/>
      <c r="Z17" s="465"/>
      <c r="AA17" s="465"/>
      <c r="AB17" s="465"/>
      <c r="AC17" s="465"/>
      <c r="AD17" s="465"/>
      <c r="AE17" s="465"/>
      <c r="AF17" s="465"/>
    </row>
    <row r="18" spans="1:32" s="254" customFormat="1" ht="21.75" customHeight="1" x14ac:dyDescent="0.15">
      <c r="A18" s="463" t="s">
        <v>388</v>
      </c>
      <c r="B18" s="464"/>
      <c r="C18" s="430" t="s">
        <v>382</v>
      </c>
      <c r="D18" s="431"/>
      <c r="E18" s="431"/>
      <c r="F18" s="431"/>
      <c r="G18" s="431"/>
      <c r="H18" s="431"/>
      <c r="I18" s="431"/>
      <c r="J18" s="431"/>
      <c r="K18" s="431"/>
      <c r="L18" s="431"/>
      <c r="M18" s="431"/>
      <c r="N18" s="431"/>
      <c r="O18" s="421"/>
      <c r="P18" s="432" t="s">
        <v>370</v>
      </c>
      <c r="Q18" s="432"/>
      <c r="R18" s="432" t="s">
        <v>371</v>
      </c>
      <c r="S18" s="432"/>
      <c r="T18" s="430" t="s">
        <v>368</v>
      </c>
      <c r="U18" s="431"/>
      <c r="V18" s="421"/>
      <c r="W18" s="426" t="s">
        <v>277</v>
      </c>
      <c r="X18" s="427"/>
      <c r="Y18" s="429"/>
      <c r="Z18" s="426" t="s">
        <v>369</v>
      </c>
      <c r="AA18" s="427"/>
      <c r="AB18" s="428"/>
      <c r="AC18" s="423" t="s">
        <v>374</v>
      </c>
      <c r="AD18" s="424"/>
      <c r="AE18" s="424"/>
      <c r="AF18" s="425"/>
    </row>
    <row r="19" spans="1:32" s="254" customFormat="1" ht="21.75" customHeight="1" thickBot="1" x14ac:dyDescent="0.2">
      <c r="A19" s="477" t="s">
        <v>372</v>
      </c>
      <c r="B19" s="478"/>
      <c r="C19" s="433"/>
      <c r="D19" s="434"/>
      <c r="E19" s="434"/>
      <c r="F19" s="434"/>
      <c r="G19" s="434"/>
      <c r="H19" s="434"/>
      <c r="I19" s="434"/>
      <c r="J19" s="434"/>
      <c r="K19" s="434"/>
      <c r="L19" s="434"/>
      <c r="M19" s="434"/>
      <c r="N19" s="434"/>
      <c r="O19" s="435"/>
      <c r="P19" s="438"/>
      <c r="Q19" s="438"/>
      <c r="R19" s="439">
        <f>P19*35650</f>
        <v>0</v>
      </c>
      <c r="S19" s="439"/>
      <c r="T19" s="460">
        <f>R19</f>
        <v>0</v>
      </c>
      <c r="U19" s="461"/>
      <c r="V19" s="462"/>
      <c r="W19" s="442"/>
      <c r="X19" s="443"/>
      <c r="Y19" s="444"/>
      <c r="Z19" s="442"/>
      <c r="AA19" s="443"/>
      <c r="AB19" s="445"/>
      <c r="AC19" s="456"/>
      <c r="AD19" s="457"/>
      <c r="AE19" s="268" t="s">
        <v>291</v>
      </c>
      <c r="AF19" s="138"/>
    </row>
    <row r="20" spans="1:32" s="254" customFormat="1" ht="21.75" customHeight="1" x14ac:dyDescent="0.15">
      <c r="A20" s="463" t="s">
        <v>404</v>
      </c>
      <c r="B20" s="464"/>
      <c r="C20" s="421" t="s">
        <v>375</v>
      </c>
      <c r="D20" s="422"/>
      <c r="E20" s="422"/>
      <c r="F20" s="422"/>
      <c r="G20" s="422"/>
      <c r="H20" s="467" t="s">
        <v>376</v>
      </c>
      <c r="I20" s="469"/>
      <c r="J20" s="303" t="s">
        <v>371</v>
      </c>
      <c r="K20" s="466"/>
      <c r="L20" s="467" t="s">
        <v>377</v>
      </c>
      <c r="M20" s="469"/>
      <c r="N20" s="303" t="s">
        <v>371</v>
      </c>
      <c r="O20" s="466"/>
      <c r="P20" s="467" t="s">
        <v>378</v>
      </c>
      <c r="Q20" s="468"/>
      <c r="R20" s="303"/>
      <c r="S20" s="304"/>
      <c r="T20" s="304"/>
      <c r="U20" s="304"/>
      <c r="V20" s="304"/>
      <c r="W20" s="304"/>
      <c r="X20" s="304"/>
      <c r="Y20" s="304"/>
      <c r="Z20" s="304"/>
      <c r="AA20" s="304"/>
      <c r="AB20" s="304"/>
      <c r="AC20" s="304"/>
      <c r="AD20" s="304"/>
      <c r="AE20" s="304"/>
      <c r="AF20" s="305"/>
    </row>
    <row r="21" spans="1:32" s="254" customFormat="1" ht="21.75" customHeight="1" x14ac:dyDescent="0.15">
      <c r="A21" s="470" t="s">
        <v>373</v>
      </c>
      <c r="B21" s="269" t="s">
        <v>282</v>
      </c>
      <c r="C21" s="363"/>
      <c r="D21" s="364"/>
      <c r="E21" s="364"/>
      <c r="F21" s="364"/>
      <c r="G21" s="364"/>
      <c r="H21" s="436"/>
      <c r="I21" s="437"/>
      <c r="J21" s="351">
        <f>H21*$BN$2</f>
        <v>0</v>
      </c>
      <c r="K21" s="362"/>
      <c r="L21" s="436"/>
      <c r="M21" s="437"/>
      <c r="N21" s="351">
        <f>L21*$BN$3</f>
        <v>0</v>
      </c>
      <c r="O21" s="362"/>
      <c r="P21" s="436"/>
      <c r="Q21" s="437"/>
      <c r="R21" s="351">
        <f>P21*$BN$4</f>
        <v>0</v>
      </c>
      <c r="S21" s="362"/>
      <c r="T21" s="351">
        <f>SUM(J21,N21,R21)</f>
        <v>0</v>
      </c>
      <c r="U21" s="352"/>
      <c r="V21" s="353"/>
      <c r="W21" s="354"/>
      <c r="X21" s="355"/>
      <c r="Y21" s="356"/>
      <c r="Z21" s="354"/>
      <c r="AA21" s="355"/>
      <c r="AB21" s="357"/>
      <c r="AC21" s="440"/>
      <c r="AD21" s="441"/>
      <c r="AE21" s="270" t="s">
        <v>291</v>
      </c>
      <c r="AF21" s="133"/>
    </row>
    <row r="22" spans="1:32" s="254" customFormat="1" ht="21.75" customHeight="1" x14ac:dyDescent="0.15">
      <c r="A22" s="471"/>
      <c r="B22" s="269" t="s">
        <v>283</v>
      </c>
      <c r="C22" s="363"/>
      <c r="D22" s="364"/>
      <c r="E22" s="364"/>
      <c r="F22" s="364"/>
      <c r="G22" s="364"/>
      <c r="H22" s="361"/>
      <c r="I22" s="361"/>
      <c r="J22" s="351">
        <f t="shared" ref="J22:J35" si="0">H22*$BN$2</f>
        <v>0</v>
      </c>
      <c r="K22" s="362"/>
      <c r="L22" s="361"/>
      <c r="M22" s="361"/>
      <c r="N22" s="351">
        <f t="shared" ref="N22:N35" si="1">L22*$BN$3</f>
        <v>0</v>
      </c>
      <c r="O22" s="362"/>
      <c r="P22" s="361"/>
      <c r="Q22" s="361"/>
      <c r="R22" s="351">
        <f t="shared" ref="R22:R35" si="2">P22*$BN$4</f>
        <v>0</v>
      </c>
      <c r="S22" s="362"/>
      <c r="T22" s="351">
        <f>SUM(J22,N22,R22)</f>
        <v>0</v>
      </c>
      <c r="U22" s="352"/>
      <c r="V22" s="353"/>
      <c r="W22" s="354"/>
      <c r="X22" s="355"/>
      <c r="Y22" s="356"/>
      <c r="Z22" s="354"/>
      <c r="AA22" s="355"/>
      <c r="AB22" s="357"/>
      <c r="AC22" s="440"/>
      <c r="AD22" s="441"/>
      <c r="AE22" s="270" t="s">
        <v>291</v>
      </c>
      <c r="AF22" s="133"/>
    </row>
    <row r="23" spans="1:32" s="254" customFormat="1" ht="21.75" customHeight="1" x14ac:dyDescent="0.15">
      <c r="A23" s="471"/>
      <c r="B23" s="269" t="s">
        <v>284</v>
      </c>
      <c r="C23" s="363"/>
      <c r="D23" s="364"/>
      <c r="E23" s="364"/>
      <c r="F23" s="364"/>
      <c r="G23" s="364"/>
      <c r="H23" s="361"/>
      <c r="I23" s="361"/>
      <c r="J23" s="351">
        <f t="shared" si="0"/>
        <v>0</v>
      </c>
      <c r="K23" s="362"/>
      <c r="L23" s="361"/>
      <c r="M23" s="361"/>
      <c r="N23" s="351">
        <f t="shared" si="1"/>
        <v>0</v>
      </c>
      <c r="O23" s="362"/>
      <c r="P23" s="361"/>
      <c r="Q23" s="361"/>
      <c r="R23" s="351">
        <f t="shared" si="2"/>
        <v>0</v>
      </c>
      <c r="S23" s="362"/>
      <c r="T23" s="351">
        <f t="shared" ref="T23:T35" si="3">SUM(J23,N23,R23)</f>
        <v>0</v>
      </c>
      <c r="U23" s="352"/>
      <c r="V23" s="353"/>
      <c r="W23" s="354"/>
      <c r="X23" s="355"/>
      <c r="Y23" s="356"/>
      <c r="Z23" s="354"/>
      <c r="AA23" s="355"/>
      <c r="AB23" s="357"/>
      <c r="AC23" s="440"/>
      <c r="AD23" s="441"/>
      <c r="AE23" s="270" t="s">
        <v>291</v>
      </c>
      <c r="AF23" s="133"/>
    </row>
    <row r="24" spans="1:32" s="254" customFormat="1" ht="21.75" customHeight="1" x14ac:dyDescent="0.15">
      <c r="A24" s="471"/>
      <c r="B24" s="269" t="s">
        <v>285</v>
      </c>
      <c r="C24" s="363"/>
      <c r="D24" s="364"/>
      <c r="E24" s="364"/>
      <c r="F24" s="364"/>
      <c r="G24" s="364"/>
      <c r="H24" s="361"/>
      <c r="I24" s="361"/>
      <c r="J24" s="351">
        <f t="shared" si="0"/>
        <v>0</v>
      </c>
      <c r="K24" s="362"/>
      <c r="L24" s="361"/>
      <c r="M24" s="361"/>
      <c r="N24" s="351">
        <f t="shared" si="1"/>
        <v>0</v>
      </c>
      <c r="O24" s="362"/>
      <c r="P24" s="361"/>
      <c r="Q24" s="361"/>
      <c r="R24" s="351">
        <f t="shared" si="2"/>
        <v>0</v>
      </c>
      <c r="S24" s="362"/>
      <c r="T24" s="351">
        <f t="shared" si="3"/>
        <v>0</v>
      </c>
      <c r="U24" s="352"/>
      <c r="V24" s="353"/>
      <c r="W24" s="354"/>
      <c r="X24" s="355"/>
      <c r="Y24" s="356"/>
      <c r="Z24" s="354"/>
      <c r="AA24" s="355"/>
      <c r="AB24" s="357"/>
      <c r="AC24" s="440"/>
      <c r="AD24" s="441"/>
      <c r="AE24" s="270" t="s">
        <v>291</v>
      </c>
      <c r="AF24" s="133"/>
    </row>
    <row r="25" spans="1:32" s="254" customFormat="1" ht="21.75" customHeight="1" x14ac:dyDescent="0.15">
      <c r="A25" s="471"/>
      <c r="B25" s="269" t="s">
        <v>286</v>
      </c>
      <c r="C25" s="363"/>
      <c r="D25" s="364"/>
      <c r="E25" s="364"/>
      <c r="F25" s="364"/>
      <c r="G25" s="364"/>
      <c r="H25" s="361"/>
      <c r="I25" s="361"/>
      <c r="J25" s="351">
        <f t="shared" si="0"/>
        <v>0</v>
      </c>
      <c r="K25" s="362"/>
      <c r="L25" s="361"/>
      <c r="M25" s="361"/>
      <c r="N25" s="351">
        <f t="shared" si="1"/>
        <v>0</v>
      </c>
      <c r="O25" s="362"/>
      <c r="P25" s="361"/>
      <c r="Q25" s="361"/>
      <c r="R25" s="351">
        <f t="shared" si="2"/>
        <v>0</v>
      </c>
      <c r="S25" s="362"/>
      <c r="T25" s="351">
        <f t="shared" si="3"/>
        <v>0</v>
      </c>
      <c r="U25" s="352"/>
      <c r="V25" s="353"/>
      <c r="W25" s="354"/>
      <c r="X25" s="355"/>
      <c r="Y25" s="356"/>
      <c r="Z25" s="354"/>
      <c r="AA25" s="355"/>
      <c r="AB25" s="357"/>
      <c r="AC25" s="440"/>
      <c r="AD25" s="441"/>
      <c r="AE25" s="270" t="s">
        <v>291</v>
      </c>
      <c r="AF25" s="133"/>
    </row>
    <row r="26" spans="1:32" s="254" customFormat="1" ht="21.75" customHeight="1" x14ac:dyDescent="0.15">
      <c r="A26" s="471"/>
      <c r="B26" s="269" t="s">
        <v>287</v>
      </c>
      <c r="C26" s="363"/>
      <c r="D26" s="364"/>
      <c r="E26" s="364"/>
      <c r="F26" s="364"/>
      <c r="G26" s="364"/>
      <c r="H26" s="361"/>
      <c r="I26" s="361"/>
      <c r="J26" s="351">
        <f t="shared" si="0"/>
        <v>0</v>
      </c>
      <c r="K26" s="362"/>
      <c r="L26" s="361"/>
      <c r="M26" s="361"/>
      <c r="N26" s="351">
        <f t="shared" si="1"/>
        <v>0</v>
      </c>
      <c r="O26" s="362"/>
      <c r="P26" s="361"/>
      <c r="Q26" s="361"/>
      <c r="R26" s="351">
        <f t="shared" si="2"/>
        <v>0</v>
      </c>
      <c r="S26" s="362"/>
      <c r="T26" s="351">
        <f t="shared" si="3"/>
        <v>0</v>
      </c>
      <c r="U26" s="352"/>
      <c r="V26" s="353"/>
      <c r="W26" s="354"/>
      <c r="X26" s="355"/>
      <c r="Y26" s="356"/>
      <c r="Z26" s="354"/>
      <c r="AA26" s="355"/>
      <c r="AB26" s="357"/>
      <c r="AC26" s="440"/>
      <c r="AD26" s="441"/>
      <c r="AE26" s="270" t="s">
        <v>291</v>
      </c>
      <c r="AF26" s="133"/>
    </row>
    <row r="27" spans="1:32" s="254" customFormat="1" ht="21.75" customHeight="1" x14ac:dyDescent="0.15">
      <c r="A27" s="471"/>
      <c r="B27" s="269" t="s">
        <v>288</v>
      </c>
      <c r="C27" s="363"/>
      <c r="D27" s="364"/>
      <c r="E27" s="364"/>
      <c r="F27" s="364"/>
      <c r="G27" s="364"/>
      <c r="H27" s="361"/>
      <c r="I27" s="361"/>
      <c r="J27" s="351">
        <f t="shared" si="0"/>
        <v>0</v>
      </c>
      <c r="K27" s="362"/>
      <c r="L27" s="361"/>
      <c r="M27" s="361"/>
      <c r="N27" s="351">
        <f t="shared" si="1"/>
        <v>0</v>
      </c>
      <c r="O27" s="362"/>
      <c r="P27" s="361"/>
      <c r="Q27" s="361"/>
      <c r="R27" s="351">
        <f t="shared" si="2"/>
        <v>0</v>
      </c>
      <c r="S27" s="362"/>
      <c r="T27" s="351">
        <f t="shared" si="3"/>
        <v>0</v>
      </c>
      <c r="U27" s="352"/>
      <c r="V27" s="353"/>
      <c r="W27" s="354"/>
      <c r="X27" s="355"/>
      <c r="Y27" s="356"/>
      <c r="Z27" s="354"/>
      <c r="AA27" s="355"/>
      <c r="AB27" s="357"/>
      <c r="AC27" s="440"/>
      <c r="AD27" s="441"/>
      <c r="AE27" s="270" t="s">
        <v>291</v>
      </c>
      <c r="AF27" s="133"/>
    </row>
    <row r="28" spans="1:32" s="254" customFormat="1" ht="21.75" customHeight="1" thickBot="1" x14ac:dyDescent="0.2">
      <c r="A28" s="471"/>
      <c r="B28" s="271" t="s">
        <v>289</v>
      </c>
      <c r="C28" s="363"/>
      <c r="D28" s="364"/>
      <c r="E28" s="364"/>
      <c r="F28" s="364"/>
      <c r="G28" s="364"/>
      <c r="H28" s="361"/>
      <c r="I28" s="361"/>
      <c r="J28" s="351">
        <f t="shared" si="0"/>
        <v>0</v>
      </c>
      <c r="K28" s="362"/>
      <c r="L28" s="361"/>
      <c r="M28" s="361"/>
      <c r="N28" s="351">
        <f t="shared" si="1"/>
        <v>0</v>
      </c>
      <c r="O28" s="362"/>
      <c r="P28" s="361"/>
      <c r="Q28" s="361"/>
      <c r="R28" s="351">
        <f t="shared" si="2"/>
        <v>0</v>
      </c>
      <c r="S28" s="362"/>
      <c r="T28" s="351">
        <f t="shared" si="3"/>
        <v>0</v>
      </c>
      <c r="U28" s="352"/>
      <c r="V28" s="353"/>
      <c r="W28" s="354"/>
      <c r="X28" s="355"/>
      <c r="Y28" s="356"/>
      <c r="Z28" s="354"/>
      <c r="AA28" s="355"/>
      <c r="AB28" s="357"/>
      <c r="AC28" s="440"/>
      <c r="AD28" s="441"/>
      <c r="AE28" s="270" t="s">
        <v>291</v>
      </c>
      <c r="AF28" s="133"/>
    </row>
    <row r="29" spans="1:32" s="254" customFormat="1" ht="21.75" hidden="1" customHeight="1" outlineLevel="1" x14ac:dyDescent="0.15">
      <c r="A29" s="471"/>
      <c r="B29" s="272" t="s">
        <v>302</v>
      </c>
      <c r="C29" s="363"/>
      <c r="D29" s="364"/>
      <c r="E29" s="364"/>
      <c r="F29" s="364"/>
      <c r="G29" s="364"/>
      <c r="H29" s="361"/>
      <c r="I29" s="361"/>
      <c r="J29" s="351">
        <f t="shared" si="0"/>
        <v>0</v>
      </c>
      <c r="K29" s="362"/>
      <c r="L29" s="361"/>
      <c r="M29" s="361"/>
      <c r="N29" s="351">
        <f t="shared" si="1"/>
        <v>0</v>
      </c>
      <c r="O29" s="362"/>
      <c r="P29" s="361"/>
      <c r="Q29" s="361"/>
      <c r="R29" s="351">
        <f t="shared" si="2"/>
        <v>0</v>
      </c>
      <c r="S29" s="362"/>
      <c r="T29" s="351">
        <f t="shared" si="3"/>
        <v>0</v>
      </c>
      <c r="U29" s="352"/>
      <c r="V29" s="353"/>
      <c r="W29" s="354"/>
      <c r="X29" s="355"/>
      <c r="Y29" s="356"/>
      <c r="Z29" s="354"/>
      <c r="AA29" s="355"/>
      <c r="AB29" s="357"/>
      <c r="AC29" s="440"/>
      <c r="AD29" s="441"/>
      <c r="AE29" s="270" t="s">
        <v>291</v>
      </c>
      <c r="AF29" s="133"/>
    </row>
    <row r="30" spans="1:32" s="254" customFormat="1" ht="21.75" hidden="1" customHeight="1" outlineLevel="1" x14ac:dyDescent="0.15">
      <c r="A30" s="471"/>
      <c r="B30" s="272" t="s">
        <v>303</v>
      </c>
      <c r="C30" s="363"/>
      <c r="D30" s="364"/>
      <c r="E30" s="364"/>
      <c r="F30" s="364"/>
      <c r="G30" s="364"/>
      <c r="H30" s="361"/>
      <c r="I30" s="361"/>
      <c r="J30" s="351">
        <f t="shared" si="0"/>
        <v>0</v>
      </c>
      <c r="K30" s="362"/>
      <c r="L30" s="361"/>
      <c r="M30" s="361"/>
      <c r="N30" s="351">
        <f t="shared" si="1"/>
        <v>0</v>
      </c>
      <c r="O30" s="362"/>
      <c r="P30" s="361"/>
      <c r="Q30" s="361"/>
      <c r="R30" s="351">
        <f t="shared" si="2"/>
        <v>0</v>
      </c>
      <c r="S30" s="362"/>
      <c r="T30" s="351">
        <f t="shared" si="3"/>
        <v>0</v>
      </c>
      <c r="U30" s="352"/>
      <c r="V30" s="353"/>
      <c r="W30" s="354"/>
      <c r="X30" s="355"/>
      <c r="Y30" s="356"/>
      <c r="Z30" s="354"/>
      <c r="AA30" s="355"/>
      <c r="AB30" s="357"/>
      <c r="AC30" s="440"/>
      <c r="AD30" s="441"/>
      <c r="AE30" s="270" t="s">
        <v>291</v>
      </c>
      <c r="AF30" s="133"/>
    </row>
    <row r="31" spans="1:32" s="254" customFormat="1" ht="21.75" hidden="1" customHeight="1" outlineLevel="1" x14ac:dyDescent="0.15">
      <c r="A31" s="471"/>
      <c r="B31" s="272" t="s">
        <v>304</v>
      </c>
      <c r="C31" s="363"/>
      <c r="D31" s="364"/>
      <c r="E31" s="364"/>
      <c r="F31" s="364"/>
      <c r="G31" s="364"/>
      <c r="H31" s="361"/>
      <c r="I31" s="361"/>
      <c r="J31" s="351">
        <f t="shared" si="0"/>
        <v>0</v>
      </c>
      <c r="K31" s="362"/>
      <c r="L31" s="361"/>
      <c r="M31" s="361"/>
      <c r="N31" s="351">
        <f t="shared" si="1"/>
        <v>0</v>
      </c>
      <c r="O31" s="362"/>
      <c r="P31" s="361"/>
      <c r="Q31" s="361"/>
      <c r="R31" s="351">
        <f t="shared" si="2"/>
        <v>0</v>
      </c>
      <c r="S31" s="362"/>
      <c r="T31" s="351">
        <f t="shared" si="3"/>
        <v>0</v>
      </c>
      <c r="U31" s="352"/>
      <c r="V31" s="353"/>
      <c r="W31" s="354"/>
      <c r="X31" s="355"/>
      <c r="Y31" s="356"/>
      <c r="Z31" s="354"/>
      <c r="AA31" s="355"/>
      <c r="AB31" s="357"/>
      <c r="AC31" s="440"/>
      <c r="AD31" s="441"/>
      <c r="AE31" s="270" t="s">
        <v>291</v>
      </c>
      <c r="AF31" s="133"/>
    </row>
    <row r="32" spans="1:32" s="254" customFormat="1" ht="21.75" hidden="1" customHeight="1" outlineLevel="1" x14ac:dyDescent="0.15">
      <c r="A32" s="471"/>
      <c r="B32" s="272" t="s">
        <v>305</v>
      </c>
      <c r="C32" s="363"/>
      <c r="D32" s="364"/>
      <c r="E32" s="364"/>
      <c r="F32" s="364"/>
      <c r="G32" s="364"/>
      <c r="H32" s="361"/>
      <c r="I32" s="361"/>
      <c r="J32" s="351">
        <f t="shared" si="0"/>
        <v>0</v>
      </c>
      <c r="K32" s="362"/>
      <c r="L32" s="361"/>
      <c r="M32" s="361"/>
      <c r="N32" s="351">
        <f t="shared" si="1"/>
        <v>0</v>
      </c>
      <c r="O32" s="362"/>
      <c r="P32" s="361"/>
      <c r="Q32" s="361"/>
      <c r="R32" s="351">
        <f t="shared" si="2"/>
        <v>0</v>
      </c>
      <c r="S32" s="362"/>
      <c r="T32" s="351">
        <f t="shared" si="3"/>
        <v>0</v>
      </c>
      <c r="U32" s="352"/>
      <c r="V32" s="353"/>
      <c r="W32" s="354"/>
      <c r="X32" s="355"/>
      <c r="Y32" s="356"/>
      <c r="Z32" s="354"/>
      <c r="AA32" s="355"/>
      <c r="AB32" s="357"/>
      <c r="AC32" s="440"/>
      <c r="AD32" s="441"/>
      <c r="AE32" s="270" t="s">
        <v>291</v>
      </c>
      <c r="AF32" s="133"/>
    </row>
    <row r="33" spans="1:39" s="254" customFormat="1" ht="21.75" hidden="1" customHeight="1" outlineLevel="1" x14ac:dyDescent="0.15">
      <c r="A33" s="471"/>
      <c r="B33" s="272" t="s">
        <v>379</v>
      </c>
      <c r="C33" s="363"/>
      <c r="D33" s="364"/>
      <c r="E33" s="364"/>
      <c r="F33" s="364"/>
      <c r="G33" s="364"/>
      <c r="H33" s="361"/>
      <c r="I33" s="361"/>
      <c r="J33" s="351">
        <f t="shared" si="0"/>
        <v>0</v>
      </c>
      <c r="K33" s="362"/>
      <c r="L33" s="361"/>
      <c r="M33" s="361"/>
      <c r="N33" s="351">
        <f t="shared" si="1"/>
        <v>0</v>
      </c>
      <c r="O33" s="362"/>
      <c r="P33" s="361"/>
      <c r="Q33" s="361"/>
      <c r="R33" s="351">
        <f t="shared" si="2"/>
        <v>0</v>
      </c>
      <c r="S33" s="362"/>
      <c r="T33" s="351">
        <f t="shared" si="3"/>
        <v>0</v>
      </c>
      <c r="U33" s="352"/>
      <c r="V33" s="353"/>
      <c r="W33" s="354"/>
      <c r="X33" s="355"/>
      <c r="Y33" s="356"/>
      <c r="Z33" s="354"/>
      <c r="AA33" s="355"/>
      <c r="AB33" s="357"/>
      <c r="AC33" s="440"/>
      <c r="AD33" s="441"/>
      <c r="AE33" s="270" t="s">
        <v>291</v>
      </c>
      <c r="AF33" s="133"/>
    </row>
    <row r="34" spans="1:39" s="254" customFormat="1" ht="21.75" hidden="1" customHeight="1" outlineLevel="1" x14ac:dyDescent="0.15">
      <c r="A34" s="471"/>
      <c r="B34" s="272" t="s">
        <v>380</v>
      </c>
      <c r="C34" s="363"/>
      <c r="D34" s="364"/>
      <c r="E34" s="364"/>
      <c r="F34" s="364"/>
      <c r="G34" s="364"/>
      <c r="H34" s="361"/>
      <c r="I34" s="361"/>
      <c r="J34" s="351">
        <f t="shared" si="0"/>
        <v>0</v>
      </c>
      <c r="K34" s="362"/>
      <c r="L34" s="361"/>
      <c r="M34" s="361"/>
      <c r="N34" s="351">
        <f t="shared" si="1"/>
        <v>0</v>
      </c>
      <c r="O34" s="362"/>
      <c r="P34" s="361"/>
      <c r="Q34" s="361"/>
      <c r="R34" s="351">
        <f t="shared" si="2"/>
        <v>0</v>
      </c>
      <c r="S34" s="362"/>
      <c r="T34" s="351">
        <f t="shared" si="3"/>
        <v>0</v>
      </c>
      <c r="U34" s="352"/>
      <c r="V34" s="353"/>
      <c r="W34" s="354"/>
      <c r="X34" s="355"/>
      <c r="Y34" s="356"/>
      <c r="Z34" s="354"/>
      <c r="AA34" s="355"/>
      <c r="AB34" s="357"/>
      <c r="AC34" s="440"/>
      <c r="AD34" s="441"/>
      <c r="AE34" s="270" t="s">
        <v>291</v>
      </c>
      <c r="AF34" s="133"/>
    </row>
    <row r="35" spans="1:39" s="254" customFormat="1" ht="21.75" hidden="1" customHeight="1" outlineLevel="1" thickBot="1" x14ac:dyDescent="0.2">
      <c r="A35" s="472"/>
      <c r="B35" s="273" t="s">
        <v>381</v>
      </c>
      <c r="C35" s="446"/>
      <c r="D35" s="447"/>
      <c r="E35" s="447"/>
      <c r="F35" s="447"/>
      <c r="G35" s="447"/>
      <c r="H35" s="448"/>
      <c r="I35" s="448"/>
      <c r="J35" s="449">
        <f t="shared" si="0"/>
        <v>0</v>
      </c>
      <c r="K35" s="450"/>
      <c r="L35" s="448"/>
      <c r="M35" s="448"/>
      <c r="N35" s="449">
        <f t="shared" si="1"/>
        <v>0</v>
      </c>
      <c r="O35" s="450"/>
      <c r="P35" s="448"/>
      <c r="Q35" s="448"/>
      <c r="R35" s="449">
        <f t="shared" si="2"/>
        <v>0</v>
      </c>
      <c r="S35" s="450"/>
      <c r="T35" s="449">
        <f t="shared" si="3"/>
        <v>0</v>
      </c>
      <c r="U35" s="451"/>
      <c r="V35" s="452"/>
      <c r="W35" s="473"/>
      <c r="X35" s="474"/>
      <c r="Y35" s="475"/>
      <c r="Z35" s="473"/>
      <c r="AA35" s="474"/>
      <c r="AB35" s="476"/>
      <c r="AC35" s="458"/>
      <c r="AD35" s="459"/>
      <c r="AE35" s="274" t="s">
        <v>291</v>
      </c>
      <c r="AF35" s="139"/>
    </row>
    <row r="36" spans="1:39" s="254" customFormat="1" ht="18.75" customHeight="1" collapsed="1" thickTop="1" thickBot="1" x14ac:dyDescent="0.2">
      <c r="A36" s="358" t="s">
        <v>383</v>
      </c>
      <c r="B36" s="359"/>
      <c r="C36" s="359"/>
      <c r="D36" s="359"/>
      <c r="E36" s="359"/>
      <c r="F36" s="359"/>
      <c r="G36" s="359"/>
      <c r="H36" s="359"/>
      <c r="I36" s="359"/>
      <c r="J36" s="359"/>
      <c r="K36" s="359"/>
      <c r="L36" s="359"/>
      <c r="M36" s="359"/>
      <c r="N36" s="359"/>
      <c r="O36" s="359"/>
      <c r="P36" s="359"/>
      <c r="Q36" s="359"/>
      <c r="R36" s="359"/>
      <c r="S36" s="360"/>
      <c r="T36" s="453">
        <f>SUM(T19:V35)</f>
        <v>0</v>
      </c>
      <c r="U36" s="454"/>
      <c r="V36" s="455"/>
      <c r="W36" s="275"/>
      <c r="X36" s="275"/>
      <c r="Y36" s="275"/>
      <c r="Z36" s="275"/>
      <c r="AA36" s="275"/>
      <c r="AB36" s="275"/>
      <c r="AC36" s="275"/>
      <c r="AD36" s="275"/>
      <c r="AE36" s="275"/>
      <c r="AF36" s="276"/>
    </row>
    <row r="37" spans="1:39" ht="18.75" customHeight="1" x14ac:dyDescent="0.15">
      <c r="A37" s="267"/>
      <c r="B37" s="267"/>
      <c r="C37" s="267"/>
      <c r="D37" s="267"/>
      <c r="E37" s="267"/>
      <c r="F37" s="267"/>
      <c r="G37" s="277"/>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c r="AE37" s="278"/>
      <c r="AF37" s="278"/>
      <c r="AG37" s="278"/>
      <c r="AH37" s="278"/>
      <c r="AI37" s="279"/>
      <c r="AJ37" s="262"/>
      <c r="AK37" s="262"/>
      <c r="AL37" s="262"/>
      <c r="AM37" s="262"/>
    </row>
    <row r="38" spans="1:39" s="254" customFormat="1" ht="18.75" customHeight="1" thickBot="1" x14ac:dyDescent="0.2">
      <c r="A38" s="280" t="s">
        <v>279</v>
      </c>
      <c r="B38" s="244"/>
      <c r="C38" s="281"/>
      <c r="D38" s="281"/>
      <c r="E38" s="281"/>
      <c r="F38" s="281"/>
      <c r="G38" s="282"/>
      <c r="H38" s="282"/>
      <c r="I38" s="282"/>
      <c r="J38" s="282"/>
      <c r="K38" s="282"/>
      <c r="L38" s="282"/>
      <c r="M38" s="282"/>
      <c r="N38" s="349" t="s">
        <v>330</v>
      </c>
      <c r="O38" s="350"/>
      <c r="P38" s="350"/>
      <c r="Q38" s="350"/>
      <c r="R38" s="350"/>
      <c r="S38" s="350"/>
      <c r="T38" s="350"/>
      <c r="U38" s="350"/>
      <c r="V38" s="350"/>
      <c r="W38" s="350"/>
      <c r="X38" s="350"/>
      <c r="Y38" s="350"/>
      <c r="Z38" s="350"/>
      <c r="AA38" s="350"/>
      <c r="AB38" s="350"/>
      <c r="AC38" s="350"/>
      <c r="AD38" s="350"/>
    </row>
    <row r="39" spans="1:39" s="254" customFormat="1" ht="21.75" customHeight="1" x14ac:dyDescent="0.15">
      <c r="A39" s="345" t="s">
        <v>154</v>
      </c>
      <c r="B39" s="346"/>
      <c r="C39" s="347"/>
      <c r="D39" s="348" t="s">
        <v>389</v>
      </c>
      <c r="E39" s="346"/>
      <c r="F39" s="346"/>
      <c r="G39" s="346"/>
      <c r="H39" s="346"/>
      <c r="I39" s="347"/>
      <c r="J39" s="348" t="s">
        <v>5438</v>
      </c>
      <c r="K39" s="346"/>
      <c r="L39" s="346"/>
      <c r="M39" s="347"/>
      <c r="N39" s="348" t="s">
        <v>280</v>
      </c>
      <c r="O39" s="346"/>
      <c r="P39" s="346"/>
      <c r="Q39" s="347"/>
      <c r="R39" s="486" t="s">
        <v>328</v>
      </c>
      <c r="S39" s="486"/>
      <c r="T39" s="486"/>
      <c r="U39" s="486"/>
      <c r="V39" s="486"/>
      <c r="W39" s="486"/>
      <c r="X39" s="486"/>
      <c r="Y39" s="486"/>
      <c r="Z39" s="486"/>
      <c r="AA39" s="486"/>
      <c r="AB39" s="486"/>
      <c r="AC39" s="486"/>
      <c r="AD39" s="486"/>
      <c r="AE39" s="486"/>
      <c r="AF39" s="487"/>
    </row>
    <row r="40" spans="1:39" s="254" customFormat="1" ht="21.75" customHeight="1" x14ac:dyDescent="0.15">
      <c r="A40" s="365" t="s">
        <v>155</v>
      </c>
      <c r="B40" s="366"/>
      <c r="C40" s="367"/>
      <c r="D40" s="368" t="str">
        <f>IF(C19="","",C19)</f>
        <v/>
      </c>
      <c r="E40" s="369"/>
      <c r="F40" s="369"/>
      <c r="G40" s="369"/>
      <c r="H40" s="369"/>
      <c r="I40" s="370"/>
      <c r="J40" s="371"/>
      <c r="K40" s="372"/>
      <c r="L40" s="372"/>
      <c r="M40" s="283" t="s">
        <v>255</v>
      </c>
      <c r="N40" s="373"/>
      <c r="O40" s="374"/>
      <c r="P40" s="374"/>
      <c r="Q40" s="284" t="s">
        <v>149</v>
      </c>
      <c r="R40" s="484"/>
      <c r="S40" s="484"/>
      <c r="T40" s="484"/>
      <c r="U40" s="484"/>
      <c r="V40" s="484"/>
      <c r="W40" s="484"/>
      <c r="X40" s="484"/>
      <c r="Y40" s="484"/>
      <c r="Z40" s="484"/>
      <c r="AA40" s="484"/>
      <c r="AB40" s="484"/>
      <c r="AC40" s="484"/>
      <c r="AD40" s="484"/>
      <c r="AE40" s="484"/>
      <c r="AF40" s="485"/>
    </row>
    <row r="41" spans="1:39" s="254" customFormat="1" ht="21.75" customHeight="1" x14ac:dyDescent="0.15">
      <c r="A41" s="375" t="s">
        <v>281</v>
      </c>
      <c r="B41" s="376"/>
      <c r="C41" s="285" t="s">
        <v>282</v>
      </c>
      <c r="D41" s="368" t="str">
        <f>IF(C21="","",C21)</f>
        <v/>
      </c>
      <c r="E41" s="369"/>
      <c r="F41" s="369"/>
      <c r="G41" s="369"/>
      <c r="H41" s="369"/>
      <c r="I41" s="370"/>
      <c r="J41" s="371"/>
      <c r="K41" s="372"/>
      <c r="L41" s="372"/>
      <c r="M41" s="283" t="s">
        <v>255</v>
      </c>
      <c r="N41" s="373"/>
      <c r="O41" s="374"/>
      <c r="P41" s="374"/>
      <c r="Q41" s="284" t="s">
        <v>149</v>
      </c>
      <c r="R41" s="484"/>
      <c r="S41" s="484"/>
      <c r="T41" s="484"/>
      <c r="U41" s="484"/>
      <c r="V41" s="484"/>
      <c r="W41" s="484"/>
      <c r="X41" s="484"/>
      <c r="Y41" s="484"/>
      <c r="Z41" s="484"/>
      <c r="AA41" s="484"/>
      <c r="AB41" s="484"/>
      <c r="AC41" s="484"/>
      <c r="AD41" s="484"/>
      <c r="AE41" s="484"/>
      <c r="AF41" s="485"/>
    </row>
    <row r="42" spans="1:39" s="254" customFormat="1" ht="21.75" customHeight="1" x14ac:dyDescent="0.15">
      <c r="A42" s="377"/>
      <c r="B42" s="378"/>
      <c r="C42" s="285" t="s">
        <v>283</v>
      </c>
      <c r="D42" s="368" t="str">
        <f t="shared" ref="D42:D55" si="4">IF(C22="","",C22)</f>
        <v/>
      </c>
      <c r="E42" s="369"/>
      <c r="F42" s="369"/>
      <c r="G42" s="369"/>
      <c r="H42" s="369"/>
      <c r="I42" s="370"/>
      <c r="J42" s="371"/>
      <c r="K42" s="372"/>
      <c r="L42" s="372"/>
      <c r="M42" s="283" t="s">
        <v>255</v>
      </c>
      <c r="N42" s="373"/>
      <c r="O42" s="374"/>
      <c r="P42" s="374"/>
      <c r="Q42" s="284" t="s">
        <v>149</v>
      </c>
      <c r="R42" s="484"/>
      <c r="S42" s="484"/>
      <c r="T42" s="484"/>
      <c r="U42" s="484"/>
      <c r="V42" s="484"/>
      <c r="W42" s="484"/>
      <c r="X42" s="484"/>
      <c r="Y42" s="484"/>
      <c r="Z42" s="484"/>
      <c r="AA42" s="484"/>
      <c r="AB42" s="484"/>
      <c r="AC42" s="484"/>
      <c r="AD42" s="484"/>
      <c r="AE42" s="484"/>
      <c r="AF42" s="485"/>
    </row>
    <row r="43" spans="1:39" s="254" customFormat="1" ht="21.75" customHeight="1" x14ac:dyDescent="0.15">
      <c r="A43" s="377"/>
      <c r="B43" s="378"/>
      <c r="C43" s="285" t="s">
        <v>284</v>
      </c>
      <c r="D43" s="368" t="str">
        <f t="shared" si="4"/>
        <v/>
      </c>
      <c r="E43" s="369"/>
      <c r="F43" s="369"/>
      <c r="G43" s="369"/>
      <c r="H43" s="369"/>
      <c r="I43" s="370"/>
      <c r="J43" s="371"/>
      <c r="K43" s="372"/>
      <c r="L43" s="372"/>
      <c r="M43" s="283" t="s">
        <v>255</v>
      </c>
      <c r="N43" s="373"/>
      <c r="O43" s="374"/>
      <c r="P43" s="374"/>
      <c r="Q43" s="284" t="s">
        <v>149</v>
      </c>
      <c r="R43" s="484"/>
      <c r="S43" s="484"/>
      <c r="T43" s="484"/>
      <c r="U43" s="484"/>
      <c r="V43" s="484"/>
      <c r="W43" s="484"/>
      <c r="X43" s="484"/>
      <c r="Y43" s="484"/>
      <c r="Z43" s="484"/>
      <c r="AA43" s="484"/>
      <c r="AB43" s="484"/>
      <c r="AC43" s="484"/>
      <c r="AD43" s="484"/>
      <c r="AE43" s="484"/>
      <c r="AF43" s="485"/>
    </row>
    <row r="44" spans="1:39" s="254" customFormat="1" ht="21.75" customHeight="1" x14ac:dyDescent="0.15">
      <c r="A44" s="377"/>
      <c r="B44" s="378"/>
      <c r="C44" s="285" t="s">
        <v>285</v>
      </c>
      <c r="D44" s="368" t="str">
        <f t="shared" si="4"/>
        <v/>
      </c>
      <c r="E44" s="369"/>
      <c r="F44" s="369"/>
      <c r="G44" s="369"/>
      <c r="H44" s="369"/>
      <c r="I44" s="370"/>
      <c r="J44" s="371"/>
      <c r="K44" s="372"/>
      <c r="L44" s="372"/>
      <c r="M44" s="283" t="s">
        <v>255</v>
      </c>
      <c r="N44" s="373"/>
      <c r="O44" s="374"/>
      <c r="P44" s="374"/>
      <c r="Q44" s="284" t="s">
        <v>149</v>
      </c>
      <c r="R44" s="484"/>
      <c r="S44" s="484"/>
      <c r="T44" s="484"/>
      <c r="U44" s="484"/>
      <c r="V44" s="484"/>
      <c r="W44" s="484"/>
      <c r="X44" s="484"/>
      <c r="Y44" s="484"/>
      <c r="Z44" s="484"/>
      <c r="AA44" s="484"/>
      <c r="AB44" s="484"/>
      <c r="AC44" s="484"/>
      <c r="AD44" s="484"/>
      <c r="AE44" s="484"/>
      <c r="AF44" s="485"/>
    </row>
    <row r="45" spans="1:39" s="254" customFormat="1" ht="21.75" customHeight="1" x14ac:dyDescent="0.15">
      <c r="A45" s="377"/>
      <c r="B45" s="378"/>
      <c r="C45" s="285" t="s">
        <v>286</v>
      </c>
      <c r="D45" s="368" t="str">
        <f t="shared" si="4"/>
        <v/>
      </c>
      <c r="E45" s="369"/>
      <c r="F45" s="369"/>
      <c r="G45" s="369"/>
      <c r="H45" s="369"/>
      <c r="I45" s="370"/>
      <c r="J45" s="371"/>
      <c r="K45" s="372"/>
      <c r="L45" s="372"/>
      <c r="M45" s="283" t="s">
        <v>255</v>
      </c>
      <c r="N45" s="373"/>
      <c r="O45" s="374"/>
      <c r="P45" s="374"/>
      <c r="Q45" s="284" t="s">
        <v>149</v>
      </c>
      <c r="R45" s="484"/>
      <c r="S45" s="484"/>
      <c r="T45" s="484"/>
      <c r="U45" s="484"/>
      <c r="V45" s="484"/>
      <c r="W45" s="484"/>
      <c r="X45" s="484"/>
      <c r="Y45" s="484"/>
      <c r="Z45" s="484"/>
      <c r="AA45" s="484"/>
      <c r="AB45" s="484"/>
      <c r="AC45" s="484"/>
      <c r="AD45" s="484"/>
      <c r="AE45" s="484"/>
      <c r="AF45" s="485"/>
    </row>
    <row r="46" spans="1:39" s="254" customFormat="1" ht="21.75" customHeight="1" x14ac:dyDescent="0.15">
      <c r="A46" s="377"/>
      <c r="B46" s="378"/>
      <c r="C46" s="285" t="s">
        <v>287</v>
      </c>
      <c r="D46" s="368" t="str">
        <f t="shared" si="4"/>
        <v/>
      </c>
      <c r="E46" s="369"/>
      <c r="F46" s="369"/>
      <c r="G46" s="369"/>
      <c r="H46" s="369"/>
      <c r="I46" s="370"/>
      <c r="J46" s="371"/>
      <c r="K46" s="372"/>
      <c r="L46" s="372"/>
      <c r="M46" s="283" t="s">
        <v>255</v>
      </c>
      <c r="N46" s="373"/>
      <c r="O46" s="374"/>
      <c r="P46" s="374"/>
      <c r="Q46" s="284" t="s">
        <v>149</v>
      </c>
      <c r="R46" s="484"/>
      <c r="S46" s="484"/>
      <c r="T46" s="484"/>
      <c r="U46" s="484"/>
      <c r="V46" s="484"/>
      <c r="W46" s="484"/>
      <c r="X46" s="484"/>
      <c r="Y46" s="484"/>
      <c r="Z46" s="484"/>
      <c r="AA46" s="484"/>
      <c r="AB46" s="484"/>
      <c r="AC46" s="484"/>
      <c r="AD46" s="484"/>
      <c r="AE46" s="484"/>
      <c r="AF46" s="485"/>
    </row>
    <row r="47" spans="1:39" s="254" customFormat="1" ht="21.75" customHeight="1" x14ac:dyDescent="0.15">
      <c r="A47" s="377"/>
      <c r="B47" s="378"/>
      <c r="C47" s="285" t="s">
        <v>288</v>
      </c>
      <c r="D47" s="368" t="str">
        <f t="shared" si="4"/>
        <v/>
      </c>
      <c r="E47" s="369"/>
      <c r="F47" s="369"/>
      <c r="G47" s="369"/>
      <c r="H47" s="369"/>
      <c r="I47" s="370"/>
      <c r="J47" s="371"/>
      <c r="K47" s="372"/>
      <c r="L47" s="372"/>
      <c r="M47" s="283" t="s">
        <v>255</v>
      </c>
      <c r="N47" s="373"/>
      <c r="O47" s="374"/>
      <c r="P47" s="374"/>
      <c r="Q47" s="284" t="s">
        <v>149</v>
      </c>
      <c r="R47" s="484"/>
      <c r="S47" s="484"/>
      <c r="T47" s="484"/>
      <c r="U47" s="484"/>
      <c r="V47" s="484"/>
      <c r="W47" s="484"/>
      <c r="X47" s="484"/>
      <c r="Y47" s="484"/>
      <c r="Z47" s="484"/>
      <c r="AA47" s="484"/>
      <c r="AB47" s="484"/>
      <c r="AC47" s="484"/>
      <c r="AD47" s="484"/>
      <c r="AE47" s="484"/>
      <c r="AF47" s="485"/>
    </row>
    <row r="48" spans="1:39" s="254" customFormat="1" ht="21.75" customHeight="1" thickBot="1" x14ac:dyDescent="0.2">
      <c r="A48" s="377"/>
      <c r="B48" s="378"/>
      <c r="C48" s="286" t="s">
        <v>289</v>
      </c>
      <c r="D48" s="368" t="str">
        <f t="shared" si="4"/>
        <v/>
      </c>
      <c r="E48" s="369"/>
      <c r="F48" s="369"/>
      <c r="G48" s="369"/>
      <c r="H48" s="369"/>
      <c r="I48" s="370"/>
      <c r="J48" s="371"/>
      <c r="K48" s="372"/>
      <c r="L48" s="372"/>
      <c r="M48" s="283" t="s">
        <v>255</v>
      </c>
      <c r="N48" s="373"/>
      <c r="O48" s="374"/>
      <c r="P48" s="374"/>
      <c r="Q48" s="284" t="s">
        <v>149</v>
      </c>
      <c r="R48" s="491"/>
      <c r="S48" s="492"/>
      <c r="T48" s="492"/>
      <c r="U48" s="492"/>
      <c r="V48" s="492"/>
      <c r="W48" s="492"/>
      <c r="X48" s="492"/>
      <c r="Y48" s="492"/>
      <c r="Z48" s="492"/>
      <c r="AA48" s="492"/>
      <c r="AB48" s="492"/>
      <c r="AC48" s="492"/>
      <c r="AD48" s="492"/>
      <c r="AE48" s="492"/>
      <c r="AF48" s="493"/>
    </row>
    <row r="49" spans="1:42" s="254" customFormat="1" ht="21.75" hidden="1" customHeight="1" outlineLevel="1" x14ac:dyDescent="0.15">
      <c r="A49" s="377"/>
      <c r="B49" s="378"/>
      <c r="C49" s="272" t="s">
        <v>302</v>
      </c>
      <c r="D49" s="368" t="str">
        <f t="shared" si="4"/>
        <v/>
      </c>
      <c r="E49" s="369"/>
      <c r="F49" s="369"/>
      <c r="G49" s="369"/>
      <c r="H49" s="369"/>
      <c r="I49" s="370"/>
      <c r="J49" s="381"/>
      <c r="K49" s="382"/>
      <c r="L49" s="382"/>
      <c r="M49" s="287" t="s">
        <v>255</v>
      </c>
      <c r="N49" s="383"/>
      <c r="O49" s="384"/>
      <c r="P49" s="384"/>
      <c r="Q49" s="288" t="s">
        <v>149</v>
      </c>
      <c r="R49" s="491"/>
      <c r="S49" s="492"/>
      <c r="T49" s="492"/>
      <c r="U49" s="492"/>
      <c r="V49" s="492"/>
      <c r="W49" s="492"/>
      <c r="X49" s="492"/>
      <c r="Y49" s="492"/>
      <c r="Z49" s="492"/>
      <c r="AA49" s="492"/>
      <c r="AB49" s="492"/>
      <c r="AC49" s="492"/>
      <c r="AD49" s="492"/>
      <c r="AE49" s="492"/>
      <c r="AF49" s="493"/>
    </row>
    <row r="50" spans="1:42" s="254" customFormat="1" ht="21.75" hidden="1" customHeight="1" outlineLevel="1" x14ac:dyDescent="0.15">
      <c r="A50" s="377"/>
      <c r="B50" s="378"/>
      <c r="C50" s="272" t="s">
        <v>303</v>
      </c>
      <c r="D50" s="368" t="str">
        <f t="shared" si="4"/>
        <v/>
      </c>
      <c r="E50" s="369"/>
      <c r="F50" s="369"/>
      <c r="G50" s="369"/>
      <c r="H50" s="369"/>
      <c r="I50" s="370"/>
      <c r="J50" s="371"/>
      <c r="K50" s="372"/>
      <c r="L50" s="372"/>
      <c r="M50" s="283" t="s">
        <v>255</v>
      </c>
      <c r="N50" s="373"/>
      <c r="O50" s="374"/>
      <c r="P50" s="374"/>
      <c r="Q50" s="284" t="s">
        <v>149</v>
      </c>
      <c r="R50" s="491"/>
      <c r="S50" s="492"/>
      <c r="T50" s="492"/>
      <c r="U50" s="492"/>
      <c r="V50" s="492"/>
      <c r="W50" s="492"/>
      <c r="X50" s="492"/>
      <c r="Y50" s="492"/>
      <c r="Z50" s="492"/>
      <c r="AA50" s="492"/>
      <c r="AB50" s="492"/>
      <c r="AC50" s="492"/>
      <c r="AD50" s="492"/>
      <c r="AE50" s="492"/>
      <c r="AF50" s="493"/>
    </row>
    <row r="51" spans="1:42" s="254" customFormat="1" ht="21.75" hidden="1" customHeight="1" outlineLevel="1" x14ac:dyDescent="0.15">
      <c r="A51" s="377"/>
      <c r="B51" s="378"/>
      <c r="C51" s="272" t="s">
        <v>304</v>
      </c>
      <c r="D51" s="368" t="str">
        <f t="shared" si="4"/>
        <v/>
      </c>
      <c r="E51" s="369"/>
      <c r="F51" s="369"/>
      <c r="G51" s="369"/>
      <c r="H51" s="369"/>
      <c r="I51" s="370"/>
      <c r="J51" s="371"/>
      <c r="K51" s="372"/>
      <c r="L51" s="372"/>
      <c r="M51" s="283" t="s">
        <v>255</v>
      </c>
      <c r="N51" s="373"/>
      <c r="O51" s="374"/>
      <c r="P51" s="374"/>
      <c r="Q51" s="284" t="s">
        <v>149</v>
      </c>
      <c r="R51" s="491"/>
      <c r="S51" s="492"/>
      <c r="T51" s="492"/>
      <c r="U51" s="492"/>
      <c r="V51" s="492"/>
      <c r="W51" s="492"/>
      <c r="X51" s="492"/>
      <c r="Y51" s="492"/>
      <c r="Z51" s="492"/>
      <c r="AA51" s="492"/>
      <c r="AB51" s="492"/>
      <c r="AC51" s="492"/>
      <c r="AD51" s="492"/>
      <c r="AE51" s="492"/>
      <c r="AF51" s="493"/>
    </row>
    <row r="52" spans="1:42" s="254" customFormat="1" ht="21.75" hidden="1" customHeight="1" outlineLevel="1" x14ac:dyDescent="0.15">
      <c r="A52" s="377"/>
      <c r="B52" s="378"/>
      <c r="C52" s="272" t="s">
        <v>305</v>
      </c>
      <c r="D52" s="368" t="str">
        <f t="shared" si="4"/>
        <v/>
      </c>
      <c r="E52" s="369"/>
      <c r="F52" s="369"/>
      <c r="G52" s="369"/>
      <c r="H52" s="369"/>
      <c r="I52" s="370"/>
      <c r="J52" s="371"/>
      <c r="K52" s="372"/>
      <c r="L52" s="372"/>
      <c r="M52" s="283" t="s">
        <v>255</v>
      </c>
      <c r="N52" s="373"/>
      <c r="O52" s="374"/>
      <c r="P52" s="374"/>
      <c r="Q52" s="284" t="s">
        <v>149</v>
      </c>
      <c r="R52" s="491"/>
      <c r="S52" s="492"/>
      <c r="T52" s="492"/>
      <c r="U52" s="492"/>
      <c r="V52" s="492"/>
      <c r="W52" s="492"/>
      <c r="X52" s="492"/>
      <c r="Y52" s="492"/>
      <c r="Z52" s="492"/>
      <c r="AA52" s="492"/>
      <c r="AB52" s="492"/>
      <c r="AC52" s="492"/>
      <c r="AD52" s="492"/>
      <c r="AE52" s="492"/>
      <c r="AF52" s="493"/>
    </row>
    <row r="53" spans="1:42" s="254" customFormat="1" ht="21.75" hidden="1" customHeight="1" outlineLevel="1" x14ac:dyDescent="0.15">
      <c r="A53" s="377"/>
      <c r="B53" s="378"/>
      <c r="C53" s="272" t="s">
        <v>306</v>
      </c>
      <c r="D53" s="368" t="str">
        <f t="shared" si="4"/>
        <v/>
      </c>
      <c r="E53" s="369"/>
      <c r="F53" s="369"/>
      <c r="G53" s="369"/>
      <c r="H53" s="369"/>
      <c r="I53" s="370"/>
      <c r="J53" s="392"/>
      <c r="K53" s="393"/>
      <c r="L53" s="393"/>
      <c r="M53" s="289" t="s">
        <v>255</v>
      </c>
      <c r="N53" s="394"/>
      <c r="O53" s="395"/>
      <c r="P53" s="395"/>
      <c r="Q53" s="290" t="s">
        <v>149</v>
      </c>
      <c r="R53" s="491"/>
      <c r="S53" s="492"/>
      <c r="T53" s="492"/>
      <c r="U53" s="492"/>
      <c r="V53" s="492"/>
      <c r="W53" s="492"/>
      <c r="X53" s="492"/>
      <c r="Y53" s="492"/>
      <c r="Z53" s="492"/>
      <c r="AA53" s="492"/>
      <c r="AB53" s="492"/>
      <c r="AC53" s="492"/>
      <c r="AD53" s="492"/>
      <c r="AE53" s="492"/>
      <c r="AF53" s="493"/>
    </row>
    <row r="54" spans="1:42" s="254" customFormat="1" ht="21.75" hidden="1" customHeight="1" outlineLevel="1" x14ac:dyDescent="0.15">
      <c r="A54" s="377"/>
      <c r="B54" s="378"/>
      <c r="C54" s="272" t="s">
        <v>308</v>
      </c>
      <c r="D54" s="368" t="str">
        <f t="shared" si="4"/>
        <v/>
      </c>
      <c r="E54" s="369"/>
      <c r="F54" s="369"/>
      <c r="G54" s="369"/>
      <c r="H54" s="369"/>
      <c r="I54" s="370"/>
      <c r="J54" s="371"/>
      <c r="K54" s="372"/>
      <c r="L54" s="372"/>
      <c r="M54" s="283" t="s">
        <v>255</v>
      </c>
      <c r="N54" s="373"/>
      <c r="O54" s="374"/>
      <c r="P54" s="374"/>
      <c r="Q54" s="284" t="s">
        <v>149</v>
      </c>
      <c r="R54" s="491"/>
      <c r="S54" s="492"/>
      <c r="T54" s="492"/>
      <c r="U54" s="492"/>
      <c r="V54" s="492"/>
      <c r="W54" s="492"/>
      <c r="X54" s="492"/>
      <c r="Y54" s="492"/>
      <c r="Z54" s="492"/>
      <c r="AA54" s="492"/>
      <c r="AB54" s="492"/>
      <c r="AC54" s="492"/>
      <c r="AD54" s="492"/>
      <c r="AE54" s="492"/>
      <c r="AF54" s="493"/>
    </row>
    <row r="55" spans="1:42" s="254" customFormat="1" ht="18.75" hidden="1" customHeight="1" outlineLevel="1" thickBot="1" x14ac:dyDescent="0.2">
      <c r="A55" s="379"/>
      <c r="B55" s="380"/>
      <c r="C55" s="273" t="s">
        <v>309</v>
      </c>
      <c r="D55" s="368" t="str">
        <f t="shared" si="4"/>
        <v/>
      </c>
      <c r="E55" s="369"/>
      <c r="F55" s="369"/>
      <c r="G55" s="369"/>
      <c r="H55" s="369"/>
      <c r="I55" s="370"/>
      <c r="J55" s="398"/>
      <c r="K55" s="399"/>
      <c r="L55" s="399"/>
      <c r="M55" s="291" t="s">
        <v>255</v>
      </c>
      <c r="N55" s="400"/>
      <c r="O55" s="401"/>
      <c r="P55" s="401"/>
      <c r="Q55" s="292" t="s">
        <v>149</v>
      </c>
      <c r="R55" s="488"/>
      <c r="S55" s="489"/>
      <c r="T55" s="489"/>
      <c r="U55" s="489"/>
      <c r="V55" s="489"/>
      <c r="W55" s="489"/>
      <c r="X55" s="489"/>
      <c r="Y55" s="489"/>
      <c r="Z55" s="489"/>
      <c r="AA55" s="489"/>
      <c r="AB55" s="489"/>
      <c r="AC55" s="489"/>
      <c r="AD55" s="489"/>
      <c r="AE55" s="489"/>
      <c r="AF55" s="490"/>
    </row>
    <row r="56" spans="1:42" s="254" customFormat="1" ht="18.75" customHeight="1" collapsed="1" thickTop="1" thickBot="1" x14ac:dyDescent="0.2">
      <c r="A56" s="402" t="s">
        <v>290</v>
      </c>
      <c r="B56" s="403"/>
      <c r="C56" s="403"/>
      <c r="D56" s="403"/>
      <c r="E56" s="403"/>
      <c r="F56" s="403"/>
      <c r="G56" s="403"/>
      <c r="H56" s="403"/>
      <c r="I56" s="403"/>
      <c r="J56" s="403"/>
      <c r="K56" s="403"/>
      <c r="L56" s="403"/>
      <c r="M56" s="404"/>
      <c r="N56" s="396">
        <f>SUM(N39:P55)</f>
        <v>0</v>
      </c>
      <c r="O56" s="397"/>
      <c r="P56" s="397"/>
      <c r="Q56" s="293" t="s">
        <v>149</v>
      </c>
      <c r="R56" s="482"/>
      <c r="S56" s="482"/>
      <c r="T56" s="482"/>
      <c r="U56" s="482"/>
      <c r="V56" s="482"/>
      <c r="W56" s="482"/>
      <c r="X56" s="482"/>
      <c r="Y56" s="482"/>
      <c r="Z56" s="482"/>
      <c r="AA56" s="482"/>
      <c r="AB56" s="482"/>
      <c r="AC56" s="482"/>
      <c r="AD56" s="482"/>
      <c r="AE56" s="482"/>
      <c r="AF56" s="483"/>
      <c r="AL56" s="255" ph="1"/>
      <c r="AM56" s="254" ph="1"/>
      <c r="AN56" s="254" ph="1"/>
    </row>
    <row r="57" spans="1:42" s="254" customFormat="1" ht="18.75" customHeight="1" x14ac:dyDescent="0.15">
      <c r="A57" s="294" ph="1"/>
      <c r="B57" s="294" ph="1"/>
      <c r="C57" s="294" ph="1"/>
      <c r="D57" s="294" ph="1"/>
      <c r="E57" s="294" ph="1"/>
      <c r="F57" s="294" ph="1"/>
      <c r="G57" s="294" ph="1"/>
      <c r="H57" s="294" ph="1"/>
      <c r="I57" s="294" ph="1"/>
      <c r="J57" s="294" ph="1"/>
      <c r="K57" s="294" ph="1"/>
      <c r="L57" s="294" ph="1"/>
      <c r="M57" s="294" ph="1"/>
      <c r="N57" s="294" ph="1"/>
      <c r="O57" s="294" ph="1"/>
      <c r="P57" s="294" ph="1"/>
      <c r="Q57" s="294" ph="1"/>
      <c r="R57" s="294" ph="1"/>
      <c r="S57" s="294" ph="1"/>
      <c r="T57" s="294" ph="1"/>
      <c r="U57" s="294" ph="1"/>
      <c r="V57" s="294" ph="1"/>
      <c r="W57" s="294" ph="1"/>
      <c r="X57" s="294" ph="1"/>
      <c r="Y57" s="294" ph="1"/>
      <c r="Z57" s="294" ph="1"/>
      <c r="AA57" s="294" ph="1"/>
      <c r="AB57" s="294" ph="1"/>
      <c r="AC57" s="294" ph="1"/>
      <c r="AD57" s="294"/>
      <c r="AL57" s="255" ph="1"/>
      <c r="AM57" s="254" ph="1"/>
      <c r="AN57" s="254" ph="1"/>
    </row>
    <row r="58" spans="1:42" s="254" customFormat="1" ht="18.75" customHeight="1" thickBot="1" x14ac:dyDescent="0.2">
      <c r="A58" s="295" t="s">
        <v>295</v>
      </c>
      <c r="B58" s="296"/>
      <c r="C58" s="296"/>
      <c r="D58" s="296"/>
      <c r="E58" s="296"/>
      <c r="F58" s="296"/>
      <c r="G58" s="296"/>
      <c r="H58" s="296"/>
      <c r="I58" s="296"/>
      <c r="J58" s="296"/>
      <c r="K58" s="296"/>
      <c r="L58" s="296"/>
      <c r="M58" s="297"/>
      <c r="N58" s="297"/>
      <c r="O58" s="297"/>
      <c r="P58" s="297"/>
      <c r="Q58" s="297"/>
      <c r="R58" s="296"/>
      <c r="S58" s="296"/>
      <c r="T58" s="296"/>
      <c r="U58" s="296"/>
      <c r="V58" s="296"/>
      <c r="W58" s="296"/>
      <c r="X58" s="296"/>
      <c r="Y58" s="296"/>
      <c r="Z58" s="296"/>
      <c r="AA58" s="296"/>
      <c r="AB58" s="296"/>
      <c r="AC58" s="296"/>
      <c r="AD58" s="296"/>
      <c r="AH58" s="255"/>
      <c r="AI58" s="255"/>
      <c r="AJ58" s="255"/>
      <c r="AK58" s="255"/>
      <c r="AL58" s="255"/>
    </row>
    <row r="59" spans="1:42" s="254" customFormat="1" ht="18.75" customHeight="1" x14ac:dyDescent="0.15">
      <c r="A59" s="345" t="s">
        <v>154</v>
      </c>
      <c r="B59" s="346"/>
      <c r="C59" s="346"/>
      <c r="D59" s="347"/>
      <c r="E59" s="348" t="s">
        <v>201</v>
      </c>
      <c r="F59" s="346"/>
      <c r="G59" s="346"/>
      <c r="H59" s="346"/>
      <c r="I59" s="346"/>
      <c r="J59" s="346"/>
      <c r="K59" s="347"/>
      <c r="L59" s="348" t="s">
        <v>153</v>
      </c>
      <c r="M59" s="346"/>
      <c r="N59" s="346"/>
      <c r="O59" s="346"/>
      <c r="P59" s="346"/>
      <c r="Q59" s="348" t="s">
        <v>152</v>
      </c>
      <c r="R59" s="346"/>
      <c r="S59" s="346" t="s">
        <v>151</v>
      </c>
      <c r="T59" s="385"/>
      <c r="U59" s="386" t="s">
        <v>277</v>
      </c>
      <c r="V59" s="387"/>
      <c r="W59" s="388"/>
      <c r="X59" s="386" t="s">
        <v>278</v>
      </c>
      <c r="Y59" s="387"/>
      <c r="Z59" s="388"/>
      <c r="AA59" s="348" t="s">
        <v>10</v>
      </c>
      <c r="AB59" s="346"/>
      <c r="AC59" s="346"/>
      <c r="AD59" s="346"/>
      <c r="AE59" s="346"/>
      <c r="AF59" s="407"/>
      <c r="AN59" s="255" ph="1"/>
      <c r="AO59" s="254" ph="1"/>
      <c r="AP59" s="254" ph="1"/>
    </row>
    <row r="60" spans="1:42" s="254" customFormat="1" ht="18.75" customHeight="1" x14ac:dyDescent="0.15">
      <c r="A60" s="411"/>
      <c r="B60" s="412"/>
      <c r="C60" s="412"/>
      <c r="D60" s="413"/>
      <c r="E60" s="389"/>
      <c r="F60" s="390"/>
      <c r="G60" s="390"/>
      <c r="H60" s="390"/>
      <c r="I60" s="390"/>
      <c r="J60" s="390"/>
      <c r="K60" s="391"/>
      <c r="L60" s="414"/>
      <c r="M60" s="415"/>
      <c r="N60" s="415"/>
      <c r="O60" s="415"/>
      <c r="P60" s="284" t="s">
        <v>331</v>
      </c>
      <c r="Q60" s="374"/>
      <c r="R60" s="408"/>
      <c r="S60" s="409"/>
      <c r="T60" s="410"/>
      <c r="U60" s="354"/>
      <c r="V60" s="355"/>
      <c r="W60" s="356"/>
      <c r="X60" s="354"/>
      <c r="Y60" s="355"/>
      <c r="Z60" s="356"/>
      <c r="AA60" s="405">
        <f t="shared" ref="AA60:AA61" si="5">L60*Q60</f>
        <v>0</v>
      </c>
      <c r="AB60" s="406"/>
      <c r="AC60" s="406"/>
      <c r="AD60" s="406"/>
      <c r="AE60" s="406"/>
      <c r="AF60" s="298" t="s">
        <v>331</v>
      </c>
      <c r="AJ60" s="255"/>
      <c r="AK60" s="255"/>
      <c r="AL60" s="255"/>
      <c r="AM60" s="255"/>
      <c r="AN60" s="255"/>
    </row>
    <row r="61" spans="1:42" s="254" customFormat="1" ht="18.75" customHeight="1" x14ac:dyDescent="0.15">
      <c r="A61" s="411"/>
      <c r="B61" s="412"/>
      <c r="C61" s="412"/>
      <c r="D61" s="413"/>
      <c r="E61" s="389"/>
      <c r="F61" s="390"/>
      <c r="G61" s="390"/>
      <c r="H61" s="390"/>
      <c r="I61" s="390"/>
      <c r="J61" s="390"/>
      <c r="K61" s="391"/>
      <c r="L61" s="414"/>
      <c r="M61" s="415"/>
      <c r="N61" s="415"/>
      <c r="O61" s="415"/>
      <c r="P61" s="284" t="s">
        <v>331</v>
      </c>
      <c r="Q61" s="374"/>
      <c r="R61" s="408"/>
      <c r="S61" s="409"/>
      <c r="T61" s="410"/>
      <c r="U61" s="354"/>
      <c r="V61" s="355"/>
      <c r="W61" s="356"/>
      <c r="X61" s="354"/>
      <c r="Y61" s="355"/>
      <c r="Z61" s="356"/>
      <c r="AA61" s="405">
        <f t="shared" si="5"/>
        <v>0</v>
      </c>
      <c r="AB61" s="406"/>
      <c r="AC61" s="406"/>
      <c r="AD61" s="406"/>
      <c r="AE61" s="406"/>
      <c r="AF61" s="298" t="s">
        <v>331</v>
      </c>
      <c r="AJ61" s="255"/>
      <c r="AK61" s="255"/>
      <c r="AL61" s="255"/>
      <c r="AM61" s="255"/>
      <c r="AN61" s="255"/>
    </row>
    <row r="62" spans="1:42" s="254" customFormat="1" ht="18.75" customHeight="1" x14ac:dyDescent="0.15">
      <c r="A62" s="411"/>
      <c r="B62" s="412"/>
      <c r="C62" s="412"/>
      <c r="D62" s="413"/>
      <c r="E62" s="389"/>
      <c r="F62" s="390"/>
      <c r="G62" s="390"/>
      <c r="H62" s="390"/>
      <c r="I62" s="390"/>
      <c r="J62" s="390"/>
      <c r="K62" s="391"/>
      <c r="L62" s="414"/>
      <c r="M62" s="415"/>
      <c r="N62" s="415"/>
      <c r="O62" s="415"/>
      <c r="P62" s="284" t="s">
        <v>331</v>
      </c>
      <c r="Q62" s="374"/>
      <c r="R62" s="408"/>
      <c r="S62" s="409"/>
      <c r="T62" s="410"/>
      <c r="U62" s="354"/>
      <c r="V62" s="355"/>
      <c r="W62" s="356"/>
      <c r="X62" s="354"/>
      <c r="Y62" s="355"/>
      <c r="Z62" s="356"/>
      <c r="AA62" s="405">
        <f t="shared" ref="AA62:AA66" si="6">L62*Q62</f>
        <v>0</v>
      </c>
      <c r="AB62" s="406"/>
      <c r="AC62" s="406"/>
      <c r="AD62" s="406"/>
      <c r="AE62" s="406"/>
      <c r="AF62" s="298" t="s">
        <v>331</v>
      </c>
      <c r="AN62" s="255" ph="1"/>
      <c r="AO62" s="254" ph="1"/>
      <c r="AP62" s="254" ph="1"/>
    </row>
    <row r="63" spans="1:42" s="254" customFormat="1" ht="18.75" customHeight="1" x14ac:dyDescent="0.15">
      <c r="A63" s="411"/>
      <c r="B63" s="412"/>
      <c r="C63" s="412"/>
      <c r="D63" s="413"/>
      <c r="E63" s="389"/>
      <c r="F63" s="390"/>
      <c r="G63" s="390"/>
      <c r="H63" s="390"/>
      <c r="I63" s="390"/>
      <c r="J63" s="390"/>
      <c r="K63" s="391"/>
      <c r="L63" s="414"/>
      <c r="M63" s="415"/>
      <c r="N63" s="415"/>
      <c r="O63" s="415"/>
      <c r="P63" s="284" t="s">
        <v>331</v>
      </c>
      <c r="Q63" s="374"/>
      <c r="R63" s="408"/>
      <c r="S63" s="409"/>
      <c r="T63" s="410"/>
      <c r="U63" s="354"/>
      <c r="V63" s="355"/>
      <c r="W63" s="356"/>
      <c r="X63" s="354"/>
      <c r="Y63" s="355"/>
      <c r="Z63" s="356"/>
      <c r="AA63" s="405">
        <f t="shared" si="6"/>
        <v>0</v>
      </c>
      <c r="AB63" s="406"/>
      <c r="AC63" s="406"/>
      <c r="AD63" s="406"/>
      <c r="AE63" s="406"/>
      <c r="AF63" s="298" t="s">
        <v>331</v>
      </c>
      <c r="AN63" s="255" ph="1"/>
      <c r="AO63" s="254" ph="1"/>
      <c r="AP63" s="254" ph="1"/>
    </row>
    <row r="64" spans="1:42" s="254" customFormat="1" ht="18.75" customHeight="1" x14ac:dyDescent="0.15">
      <c r="A64" s="411"/>
      <c r="B64" s="412"/>
      <c r="C64" s="412"/>
      <c r="D64" s="413"/>
      <c r="E64" s="389"/>
      <c r="F64" s="390"/>
      <c r="G64" s="390"/>
      <c r="H64" s="390"/>
      <c r="I64" s="390"/>
      <c r="J64" s="390"/>
      <c r="K64" s="391"/>
      <c r="L64" s="414"/>
      <c r="M64" s="415"/>
      <c r="N64" s="415"/>
      <c r="O64" s="415"/>
      <c r="P64" s="284" t="s">
        <v>331</v>
      </c>
      <c r="Q64" s="374"/>
      <c r="R64" s="408"/>
      <c r="S64" s="409"/>
      <c r="T64" s="410"/>
      <c r="U64" s="354"/>
      <c r="V64" s="355"/>
      <c r="W64" s="356"/>
      <c r="X64" s="354"/>
      <c r="Y64" s="355"/>
      <c r="Z64" s="356"/>
      <c r="AA64" s="405">
        <f t="shared" si="6"/>
        <v>0</v>
      </c>
      <c r="AB64" s="406"/>
      <c r="AC64" s="406"/>
      <c r="AD64" s="406"/>
      <c r="AE64" s="406"/>
      <c r="AF64" s="298" t="s">
        <v>331</v>
      </c>
      <c r="AJ64" s="255"/>
      <c r="AK64" s="255"/>
      <c r="AL64" s="255"/>
      <c r="AM64" s="255"/>
      <c r="AN64" s="255"/>
    </row>
    <row r="65" spans="1:42" s="254" customFormat="1" ht="18.75" customHeight="1" x14ac:dyDescent="0.15">
      <c r="A65" s="411"/>
      <c r="B65" s="412"/>
      <c r="C65" s="412"/>
      <c r="D65" s="413"/>
      <c r="E65" s="389"/>
      <c r="F65" s="390"/>
      <c r="G65" s="390"/>
      <c r="H65" s="390"/>
      <c r="I65" s="390"/>
      <c r="J65" s="390"/>
      <c r="K65" s="391"/>
      <c r="L65" s="414"/>
      <c r="M65" s="415"/>
      <c r="N65" s="415"/>
      <c r="O65" s="415"/>
      <c r="P65" s="284" t="s">
        <v>331</v>
      </c>
      <c r="Q65" s="374"/>
      <c r="R65" s="408"/>
      <c r="S65" s="409"/>
      <c r="T65" s="410"/>
      <c r="U65" s="354"/>
      <c r="V65" s="355"/>
      <c r="W65" s="356"/>
      <c r="X65" s="354"/>
      <c r="Y65" s="355"/>
      <c r="Z65" s="356"/>
      <c r="AA65" s="405">
        <f t="shared" si="6"/>
        <v>0</v>
      </c>
      <c r="AB65" s="406"/>
      <c r="AC65" s="406"/>
      <c r="AD65" s="406"/>
      <c r="AE65" s="406"/>
      <c r="AF65" s="298" t="s">
        <v>331</v>
      </c>
      <c r="AN65" s="255" ph="1"/>
      <c r="AO65" s="254" ph="1"/>
      <c r="AP65" s="254" ph="1"/>
    </row>
    <row r="66" spans="1:42" ht="18.75" customHeight="1" thickBot="1" x14ac:dyDescent="0.2">
      <c r="A66" s="494"/>
      <c r="B66" s="495"/>
      <c r="C66" s="495"/>
      <c r="D66" s="496"/>
      <c r="E66" s="418"/>
      <c r="F66" s="419"/>
      <c r="G66" s="419"/>
      <c r="H66" s="419"/>
      <c r="I66" s="419"/>
      <c r="J66" s="419"/>
      <c r="K66" s="420"/>
      <c r="L66" s="414"/>
      <c r="M66" s="415"/>
      <c r="N66" s="415"/>
      <c r="O66" s="415"/>
      <c r="P66" s="299" t="s">
        <v>331</v>
      </c>
      <c r="Q66" s="374"/>
      <c r="R66" s="408"/>
      <c r="S66" s="409"/>
      <c r="T66" s="410"/>
      <c r="U66" s="473"/>
      <c r="V66" s="474"/>
      <c r="W66" s="475"/>
      <c r="X66" s="473"/>
      <c r="Y66" s="474"/>
      <c r="Z66" s="475"/>
      <c r="AA66" s="405">
        <f t="shared" si="6"/>
        <v>0</v>
      </c>
      <c r="AB66" s="406"/>
      <c r="AC66" s="406"/>
      <c r="AD66" s="406"/>
      <c r="AE66" s="406"/>
      <c r="AF66" s="300" t="s">
        <v>331</v>
      </c>
    </row>
    <row r="67" spans="1:42" ht="18.75" customHeight="1" thickTop="1" thickBot="1" x14ac:dyDescent="0.2">
      <c r="A67" s="402" t="s">
        <v>150</v>
      </c>
      <c r="B67" s="403"/>
      <c r="C67" s="403"/>
      <c r="D67" s="403"/>
      <c r="E67" s="403"/>
      <c r="F67" s="403"/>
      <c r="G67" s="403"/>
      <c r="H67" s="403"/>
      <c r="I67" s="403"/>
      <c r="J67" s="403"/>
      <c r="K67" s="403"/>
      <c r="L67" s="403"/>
      <c r="M67" s="403"/>
      <c r="N67" s="403"/>
      <c r="O67" s="403"/>
      <c r="P67" s="403"/>
      <c r="Q67" s="403"/>
      <c r="R67" s="403"/>
      <c r="S67" s="403"/>
      <c r="T67" s="403"/>
      <c r="U67" s="403"/>
      <c r="V67" s="403"/>
      <c r="W67" s="403"/>
      <c r="X67" s="403"/>
      <c r="Y67" s="403"/>
      <c r="Z67" s="404"/>
      <c r="AA67" s="416">
        <f>SUM(AA60:AE66)</f>
        <v>0</v>
      </c>
      <c r="AB67" s="417"/>
      <c r="AC67" s="417"/>
      <c r="AD67" s="417"/>
      <c r="AE67" s="417"/>
      <c r="AF67" s="301" t="s">
        <v>149</v>
      </c>
    </row>
    <row r="95" spans="1:40" ht="19.5" x14ac:dyDescent="0.15">
      <c r="AL95" s="247" ph="1"/>
      <c r="AM95" s="247" ph="1"/>
      <c r="AN95" s="247" ph="1"/>
    </row>
    <row r="96" spans="1:40" ht="19.5" x14ac:dyDescent="0.15">
      <c r="A96" s="247" ph="1"/>
      <c r="B96" s="247" ph="1"/>
      <c r="C96" s="247" ph="1"/>
      <c r="D96" s="247" ph="1"/>
      <c r="E96" s="247" ph="1"/>
      <c r="F96" s="247" ph="1"/>
      <c r="G96" s="247" ph="1"/>
      <c r="H96" s="247" ph="1"/>
      <c r="I96" s="247" ph="1"/>
      <c r="J96" s="247" ph="1"/>
      <c r="K96" s="247" ph="1"/>
      <c r="L96" s="247" ph="1"/>
      <c r="M96" s="247" ph="1"/>
      <c r="N96" s="247" ph="1"/>
      <c r="O96" s="247" ph="1"/>
      <c r="P96" s="247" ph="1"/>
      <c r="Q96" s="247" ph="1"/>
      <c r="R96" s="247" ph="1"/>
      <c r="S96" s="247" ph="1"/>
      <c r="T96" s="247" ph="1"/>
      <c r="U96" s="247" ph="1"/>
      <c r="V96" s="247" ph="1"/>
      <c r="W96" s="247" ph="1"/>
      <c r="X96" s="247" ph="1"/>
      <c r="Y96" s="247" ph="1"/>
      <c r="Z96" s="247" ph="1"/>
      <c r="AA96" s="247" ph="1"/>
      <c r="AB96" s="247" ph="1"/>
      <c r="AC96" s="247" ph="1"/>
      <c r="AL96" s="247" ph="1"/>
      <c r="AM96" s="247" ph="1"/>
      <c r="AN96" s="247" ph="1"/>
    </row>
    <row r="98" spans="38:40" ht="19.5" x14ac:dyDescent="0.15">
      <c r="AL98" s="247" ph="1"/>
      <c r="AM98" s="247" ph="1"/>
      <c r="AN98" s="247" ph="1"/>
    </row>
    <row r="101" spans="38:40" ht="19.5" x14ac:dyDescent="0.15">
      <c r="AL101" s="247" ph="1"/>
      <c r="AM101" s="247" ph="1"/>
      <c r="AN101" s="247" ph="1"/>
    </row>
    <row r="102" spans="38:40" ht="19.5" x14ac:dyDescent="0.15">
      <c r="AL102" s="247" ph="1"/>
      <c r="AM102" s="247" ph="1"/>
      <c r="AN102" s="247" ph="1"/>
    </row>
    <row r="104" spans="38:40" ht="19.5" x14ac:dyDescent="0.15">
      <c r="AL104" s="247" ph="1"/>
      <c r="AM104" s="247" ph="1"/>
      <c r="AN104" s="247" ph="1"/>
    </row>
    <row r="145" spans="1:40" ht="19.5" x14ac:dyDescent="0.15">
      <c r="AL145" s="247" ph="1"/>
      <c r="AM145" s="247" ph="1"/>
      <c r="AN145" s="247" ph="1"/>
    </row>
    <row r="146" spans="1:40" ht="19.5" x14ac:dyDescent="0.15">
      <c r="A146" s="247" ph="1"/>
      <c r="B146" s="247" ph="1"/>
      <c r="C146" s="247" ph="1"/>
      <c r="D146" s="247" ph="1"/>
      <c r="E146" s="247" ph="1"/>
      <c r="F146" s="247" ph="1"/>
      <c r="G146" s="247" ph="1"/>
      <c r="H146" s="247" ph="1"/>
      <c r="I146" s="247" ph="1"/>
      <c r="J146" s="247" ph="1"/>
      <c r="K146" s="247" ph="1"/>
      <c r="L146" s="247" ph="1"/>
      <c r="M146" s="247" ph="1"/>
      <c r="N146" s="247" ph="1"/>
      <c r="O146" s="247" ph="1"/>
      <c r="P146" s="247" ph="1"/>
      <c r="Q146" s="247" ph="1"/>
      <c r="R146" s="247" ph="1"/>
      <c r="S146" s="247" ph="1"/>
      <c r="T146" s="247" ph="1"/>
      <c r="U146" s="247" ph="1"/>
      <c r="V146" s="247" ph="1"/>
      <c r="W146" s="247" ph="1"/>
      <c r="X146" s="247" ph="1"/>
      <c r="Y146" s="247" ph="1"/>
      <c r="Z146" s="247" ph="1"/>
      <c r="AA146" s="247" ph="1"/>
      <c r="AB146" s="247" ph="1"/>
      <c r="AC146" s="247" ph="1"/>
      <c r="AL146" s="247" ph="1"/>
      <c r="AM146" s="247" ph="1"/>
      <c r="AN146" s="247" ph="1"/>
    </row>
    <row r="148" spans="1:40" ht="19.5" x14ac:dyDescent="0.15">
      <c r="AL148" s="247" ph="1"/>
      <c r="AM148" s="247" ph="1"/>
      <c r="AN148" s="247" ph="1"/>
    </row>
    <row r="151" spans="1:40" ht="19.5" x14ac:dyDescent="0.15">
      <c r="AL151" s="247" ph="1"/>
      <c r="AM151" s="247" ph="1"/>
      <c r="AN151" s="247" ph="1"/>
    </row>
    <row r="152" spans="1:40" ht="19.5" x14ac:dyDescent="0.15">
      <c r="AL152" s="247" ph="1"/>
      <c r="AM152" s="247" ph="1"/>
      <c r="AN152" s="247" ph="1"/>
    </row>
    <row r="154" spans="1:40" ht="19.5" x14ac:dyDescent="0.15">
      <c r="AL154" s="247" ph="1"/>
      <c r="AM154" s="247" ph="1"/>
      <c r="AN154" s="247" ph="1"/>
    </row>
    <row r="184" spans="1:40" ht="19.5" x14ac:dyDescent="0.15">
      <c r="AL184" s="247" ph="1"/>
      <c r="AM184" s="247" ph="1"/>
      <c r="AN184" s="247" ph="1"/>
    </row>
    <row r="185" spans="1:40" ht="19.5" x14ac:dyDescent="0.15">
      <c r="A185" s="247" ph="1"/>
      <c r="B185" s="247" ph="1"/>
      <c r="C185" s="247" ph="1"/>
      <c r="D185" s="247" ph="1"/>
      <c r="E185" s="247" ph="1"/>
      <c r="F185" s="247" ph="1"/>
      <c r="G185" s="247" ph="1"/>
      <c r="H185" s="247" ph="1"/>
      <c r="I185" s="247" ph="1"/>
      <c r="J185" s="247" ph="1"/>
      <c r="K185" s="247" ph="1"/>
      <c r="L185" s="247" ph="1"/>
      <c r="M185" s="247" ph="1"/>
      <c r="N185" s="247" ph="1"/>
      <c r="O185" s="247" ph="1"/>
      <c r="P185" s="247" ph="1"/>
      <c r="Q185" s="247" ph="1"/>
      <c r="R185" s="247" ph="1"/>
      <c r="S185" s="247" ph="1"/>
      <c r="T185" s="247" ph="1"/>
      <c r="U185" s="247" ph="1"/>
      <c r="V185" s="247" ph="1"/>
      <c r="W185" s="247" ph="1"/>
      <c r="X185" s="247" ph="1"/>
      <c r="Y185" s="247" ph="1"/>
      <c r="Z185" s="247" ph="1"/>
      <c r="AA185" s="247" ph="1"/>
      <c r="AB185" s="247" ph="1"/>
      <c r="AC185" s="247" ph="1"/>
      <c r="AL185" s="247" ph="1"/>
      <c r="AM185" s="247" ph="1"/>
      <c r="AN185" s="247" ph="1"/>
    </row>
    <row r="187" spans="1:40" ht="19.5" x14ac:dyDescent="0.15">
      <c r="AL187" s="247" ph="1"/>
      <c r="AM187" s="247" ph="1"/>
      <c r="AN187" s="247" ph="1"/>
    </row>
    <row r="190" spans="1:40" ht="19.5" x14ac:dyDescent="0.15">
      <c r="AL190" s="247" ph="1"/>
      <c r="AM190" s="247" ph="1"/>
      <c r="AN190" s="247" ph="1"/>
    </row>
    <row r="191" spans="1:40" ht="19.5" x14ac:dyDescent="0.15">
      <c r="AL191" s="247" ph="1"/>
      <c r="AM191" s="247" ph="1"/>
      <c r="AN191" s="247" ph="1"/>
    </row>
    <row r="193" spans="38:40" ht="19.5" x14ac:dyDescent="0.15">
      <c r="AL193" s="247" ph="1"/>
      <c r="AM193" s="247" ph="1"/>
      <c r="AN193" s="247" ph="1"/>
    </row>
    <row r="195" spans="38:40" ht="19.5" x14ac:dyDescent="0.15">
      <c r="AL195" s="247" ph="1"/>
      <c r="AM195" s="247" ph="1"/>
      <c r="AN195" s="247" ph="1"/>
    </row>
    <row r="196" spans="38:40" ht="19.5" x14ac:dyDescent="0.15">
      <c r="AL196" s="247" ph="1"/>
      <c r="AM196" s="247" ph="1"/>
      <c r="AN196" s="247" ph="1"/>
    </row>
    <row r="198" spans="38:40" ht="19.5" x14ac:dyDescent="0.15">
      <c r="AL198" s="247" ph="1"/>
      <c r="AM198" s="247" ph="1"/>
      <c r="AN198" s="247" ph="1"/>
    </row>
    <row r="200" spans="38:40" ht="19.5" x14ac:dyDescent="0.15">
      <c r="AL200" s="247" ph="1"/>
      <c r="AM200" s="247" ph="1"/>
      <c r="AN200" s="247" ph="1"/>
    </row>
    <row r="202" spans="38:40" ht="19.5" x14ac:dyDescent="0.15">
      <c r="AL202" s="247" ph="1"/>
      <c r="AM202" s="247" ph="1"/>
      <c r="AN202" s="247" ph="1"/>
    </row>
    <row r="203" spans="38:40" ht="19.5" x14ac:dyDescent="0.15">
      <c r="AL203" s="247" ph="1"/>
      <c r="AM203" s="247" ph="1"/>
      <c r="AN203" s="247" ph="1"/>
    </row>
  </sheetData>
  <sheetProtection formatCells="0" formatColumns="0" formatRows="0" insertRows="0" deleteRows="0" selectLockedCells="1"/>
  <mergeCells count="373">
    <mergeCell ref="E62:K62"/>
    <mergeCell ref="X65:Z65"/>
    <mergeCell ref="A66:D66"/>
    <mergeCell ref="L66:O66"/>
    <mergeCell ref="Q66:R66"/>
    <mergeCell ref="S66:T66"/>
    <mergeCell ref="U66:W66"/>
    <mergeCell ref="X66:Z66"/>
    <mergeCell ref="A65:D65"/>
    <mergeCell ref="L65:O65"/>
    <mergeCell ref="Q65:R65"/>
    <mergeCell ref="S65:T65"/>
    <mergeCell ref="U65:W65"/>
    <mergeCell ref="X63:Z63"/>
    <mergeCell ref="A62:D62"/>
    <mergeCell ref="L62:O62"/>
    <mergeCell ref="A64:D64"/>
    <mergeCell ref="A63:D63"/>
    <mergeCell ref="L64:O64"/>
    <mergeCell ref="Q64:R64"/>
    <mergeCell ref="S64:T64"/>
    <mergeCell ref="U64:W64"/>
    <mergeCell ref="X64:Z64"/>
    <mergeCell ref="L63:O63"/>
    <mergeCell ref="T6:Y6"/>
    <mergeCell ref="T7:V7"/>
    <mergeCell ref="T8:V8"/>
    <mergeCell ref="Z6:AF6"/>
    <mergeCell ref="W7:AF7"/>
    <mergeCell ref="W8:AF8"/>
    <mergeCell ref="R56:AF56"/>
    <mergeCell ref="R47:AF47"/>
    <mergeCell ref="R46:AF46"/>
    <mergeCell ref="R45:AF45"/>
    <mergeCell ref="R44:AF44"/>
    <mergeCell ref="R43:AF43"/>
    <mergeCell ref="R42:AF42"/>
    <mergeCell ref="R41:AF41"/>
    <mergeCell ref="R40:AF40"/>
    <mergeCell ref="R39:AF39"/>
    <mergeCell ref="R55:AF55"/>
    <mergeCell ref="R54:AF54"/>
    <mergeCell ref="R53:AF53"/>
    <mergeCell ref="R52:AF52"/>
    <mergeCell ref="R51:AF51"/>
    <mergeCell ref="R50:AF50"/>
    <mergeCell ref="R49:AF49"/>
    <mergeCell ref="R48:AF48"/>
    <mergeCell ref="A18:B18"/>
    <mergeCell ref="A20:B20"/>
    <mergeCell ref="G17:AF17"/>
    <mergeCell ref="C29:G29"/>
    <mergeCell ref="H29:I29"/>
    <mergeCell ref="J29:K29"/>
    <mergeCell ref="L29:M29"/>
    <mergeCell ref="N29:O29"/>
    <mergeCell ref="P29:Q29"/>
    <mergeCell ref="R29:S29"/>
    <mergeCell ref="T29:V29"/>
    <mergeCell ref="J20:K20"/>
    <mergeCell ref="N20:O20"/>
    <mergeCell ref="P20:Q20"/>
    <mergeCell ref="L20:M20"/>
    <mergeCell ref="H20:I20"/>
    <mergeCell ref="A21:A35"/>
    <mergeCell ref="W35:Y35"/>
    <mergeCell ref="Z35:AB35"/>
    <mergeCell ref="A19:B19"/>
    <mergeCell ref="C34:G34"/>
    <mergeCell ref="H34:I34"/>
    <mergeCell ref="J34:K34"/>
    <mergeCell ref="L34:M34"/>
    <mergeCell ref="T36:V36"/>
    <mergeCell ref="AC19:AD19"/>
    <mergeCell ref="AC21:AD21"/>
    <mergeCell ref="AC22:AD22"/>
    <mergeCell ref="AC23:AD23"/>
    <mergeCell ref="AC24:AD24"/>
    <mergeCell ref="AC25:AD25"/>
    <mergeCell ref="AC26:AD26"/>
    <mergeCell ref="AC27:AD27"/>
    <mergeCell ref="AC28:AD28"/>
    <mergeCell ref="AC32:AD32"/>
    <mergeCell ref="AC33:AD33"/>
    <mergeCell ref="AC34:AD34"/>
    <mergeCell ref="AC35:AD35"/>
    <mergeCell ref="W28:Y28"/>
    <mergeCell ref="Z28:AB28"/>
    <mergeCell ref="Z32:AB32"/>
    <mergeCell ref="Z26:AB26"/>
    <mergeCell ref="Z27:AB27"/>
    <mergeCell ref="W24:Y24"/>
    <mergeCell ref="Z24:AB24"/>
    <mergeCell ref="Z25:AB25"/>
    <mergeCell ref="Z23:AB23"/>
    <mergeCell ref="T19:V19"/>
    <mergeCell ref="N34:O34"/>
    <mergeCell ref="P34:Q34"/>
    <mergeCell ref="R34:S34"/>
    <mergeCell ref="T34:V34"/>
    <mergeCell ref="W34:Y34"/>
    <mergeCell ref="Z34:AB34"/>
    <mergeCell ref="C31:G31"/>
    <mergeCell ref="H31:I31"/>
    <mergeCell ref="J31:K31"/>
    <mergeCell ref="L31:M31"/>
    <mergeCell ref="N31:O31"/>
    <mergeCell ref="P31:Q31"/>
    <mergeCell ref="R31:S31"/>
    <mergeCell ref="T31:V31"/>
    <mergeCell ref="AC31:AD31"/>
    <mergeCell ref="C32:G32"/>
    <mergeCell ref="H32:I32"/>
    <mergeCell ref="J32:K32"/>
    <mergeCell ref="L32:M32"/>
    <mergeCell ref="N32:O32"/>
    <mergeCell ref="P32:Q32"/>
    <mergeCell ref="R32:S32"/>
    <mergeCell ref="T32:V32"/>
    <mergeCell ref="W32:Y32"/>
    <mergeCell ref="N27:O27"/>
    <mergeCell ref="P27:Q27"/>
    <mergeCell ref="R27:S27"/>
    <mergeCell ref="T27:V27"/>
    <mergeCell ref="W27:Y27"/>
    <mergeCell ref="J26:K26"/>
    <mergeCell ref="L26:M26"/>
    <mergeCell ref="N26:O26"/>
    <mergeCell ref="P26:Q26"/>
    <mergeCell ref="R26:S26"/>
    <mergeCell ref="T26:V26"/>
    <mergeCell ref="W19:Y19"/>
    <mergeCell ref="Z19:AB19"/>
    <mergeCell ref="C21:G21"/>
    <mergeCell ref="H21:I21"/>
    <mergeCell ref="J21:K21"/>
    <mergeCell ref="L21:M21"/>
    <mergeCell ref="C35:G35"/>
    <mergeCell ref="H35:I35"/>
    <mergeCell ref="J35:K35"/>
    <mergeCell ref="L35:M35"/>
    <mergeCell ref="N35:O35"/>
    <mergeCell ref="P35:Q35"/>
    <mergeCell ref="R35:S35"/>
    <mergeCell ref="T35:V35"/>
    <mergeCell ref="C33:G33"/>
    <mergeCell ref="H33:I33"/>
    <mergeCell ref="J33:K33"/>
    <mergeCell ref="L33:M33"/>
    <mergeCell ref="N33:O33"/>
    <mergeCell ref="P33:Q33"/>
    <mergeCell ref="R33:S33"/>
    <mergeCell ref="T33:V33"/>
    <mergeCell ref="C26:G26"/>
    <mergeCell ref="H26:I26"/>
    <mergeCell ref="AC29:AD29"/>
    <mergeCell ref="C23:G23"/>
    <mergeCell ref="H23:I23"/>
    <mergeCell ref="J23:K23"/>
    <mergeCell ref="L23:M23"/>
    <mergeCell ref="N23:O23"/>
    <mergeCell ref="P23:Q23"/>
    <mergeCell ref="R23:S23"/>
    <mergeCell ref="T23:V23"/>
    <mergeCell ref="W23:Y23"/>
    <mergeCell ref="C25:G25"/>
    <mergeCell ref="H25:I25"/>
    <mergeCell ref="J25:K25"/>
    <mergeCell ref="L25:M25"/>
    <mergeCell ref="N25:O25"/>
    <mergeCell ref="P25:Q25"/>
    <mergeCell ref="R25:S25"/>
    <mergeCell ref="T25:V25"/>
    <mergeCell ref="W25:Y25"/>
    <mergeCell ref="W26:Y26"/>
    <mergeCell ref="C27:G27"/>
    <mergeCell ref="H27:I27"/>
    <mergeCell ref="J27:K27"/>
    <mergeCell ref="L27:M27"/>
    <mergeCell ref="W30:Y30"/>
    <mergeCell ref="Z30:AB30"/>
    <mergeCell ref="C28:G28"/>
    <mergeCell ref="H28:I28"/>
    <mergeCell ref="J28:K28"/>
    <mergeCell ref="L28:M28"/>
    <mergeCell ref="N28:O28"/>
    <mergeCell ref="P28:Q28"/>
    <mergeCell ref="R28:S28"/>
    <mergeCell ref="T28:V28"/>
    <mergeCell ref="C30:G30"/>
    <mergeCell ref="H30:I30"/>
    <mergeCell ref="J30:K30"/>
    <mergeCell ref="L30:M30"/>
    <mergeCell ref="N30:O30"/>
    <mergeCell ref="P30:Q30"/>
    <mergeCell ref="R30:S30"/>
    <mergeCell ref="T30:V30"/>
    <mergeCell ref="C20:G20"/>
    <mergeCell ref="AC18:AF18"/>
    <mergeCell ref="Z18:AB18"/>
    <mergeCell ref="W18:Y18"/>
    <mergeCell ref="T18:V18"/>
    <mergeCell ref="W31:Y31"/>
    <mergeCell ref="Z31:AB31"/>
    <mergeCell ref="P18:Q18"/>
    <mergeCell ref="R18:S18"/>
    <mergeCell ref="C19:O19"/>
    <mergeCell ref="C18:O18"/>
    <mergeCell ref="N21:O21"/>
    <mergeCell ref="P21:Q21"/>
    <mergeCell ref="R21:S21"/>
    <mergeCell ref="T21:V21"/>
    <mergeCell ref="W21:Y21"/>
    <mergeCell ref="Z21:AB21"/>
    <mergeCell ref="P19:Q19"/>
    <mergeCell ref="R19:S19"/>
    <mergeCell ref="C24:G24"/>
    <mergeCell ref="P22:Q22"/>
    <mergeCell ref="R22:S22"/>
    <mergeCell ref="AC30:AD30"/>
    <mergeCell ref="W29:Y29"/>
    <mergeCell ref="Q63:R63"/>
    <mergeCell ref="S63:T63"/>
    <mergeCell ref="U63:W63"/>
    <mergeCell ref="AA67:AE67"/>
    <mergeCell ref="AA66:AE66"/>
    <mergeCell ref="AA65:AE65"/>
    <mergeCell ref="AA64:AE64"/>
    <mergeCell ref="AA63:AE63"/>
    <mergeCell ref="A67:Z67"/>
    <mergeCell ref="E66:K66"/>
    <mergeCell ref="E65:K65"/>
    <mergeCell ref="E64:K64"/>
    <mergeCell ref="E63:K63"/>
    <mergeCell ref="AA62:AE62"/>
    <mergeCell ref="AA61:AE61"/>
    <mergeCell ref="AA60:AE60"/>
    <mergeCell ref="AA59:AF59"/>
    <mergeCell ref="Q62:R62"/>
    <mergeCell ref="S62:T62"/>
    <mergeCell ref="U62:W62"/>
    <mergeCell ref="X62:Z62"/>
    <mergeCell ref="A61:D61"/>
    <mergeCell ref="L61:O61"/>
    <mergeCell ref="Q61:R61"/>
    <mergeCell ref="S61:T61"/>
    <mergeCell ref="U61:W61"/>
    <mergeCell ref="E61:K61"/>
    <mergeCell ref="A60:D60"/>
    <mergeCell ref="L60:O60"/>
    <mergeCell ref="Q60:R60"/>
    <mergeCell ref="S60:T60"/>
    <mergeCell ref="U60:W60"/>
    <mergeCell ref="X60:Z60"/>
    <mergeCell ref="X61:Z61"/>
    <mergeCell ref="A59:D59"/>
    <mergeCell ref="L59:P59"/>
    <mergeCell ref="Q59:R59"/>
    <mergeCell ref="S59:T59"/>
    <mergeCell ref="U59:W59"/>
    <mergeCell ref="X59:Z59"/>
    <mergeCell ref="E60:K60"/>
    <mergeCell ref="E59:K59"/>
    <mergeCell ref="D52:I52"/>
    <mergeCell ref="J52:L52"/>
    <mergeCell ref="N52:P52"/>
    <mergeCell ref="D53:I53"/>
    <mergeCell ref="J53:L53"/>
    <mergeCell ref="N53:P53"/>
    <mergeCell ref="N56:P56"/>
    <mergeCell ref="D54:I54"/>
    <mergeCell ref="J54:L54"/>
    <mergeCell ref="N54:P54"/>
    <mergeCell ref="D55:I55"/>
    <mergeCell ref="J55:L55"/>
    <mergeCell ref="N55:P55"/>
    <mergeCell ref="A56:M56"/>
    <mergeCell ref="J45:L45"/>
    <mergeCell ref="N45:P45"/>
    <mergeCell ref="N51:P51"/>
    <mergeCell ref="D48:I48"/>
    <mergeCell ref="J48:L48"/>
    <mergeCell ref="N48:P48"/>
    <mergeCell ref="D49:I49"/>
    <mergeCell ref="J49:L49"/>
    <mergeCell ref="N49:P49"/>
    <mergeCell ref="D51:I51"/>
    <mergeCell ref="J51:L51"/>
    <mergeCell ref="D50:I50"/>
    <mergeCell ref="J50:L50"/>
    <mergeCell ref="N50:P50"/>
    <mergeCell ref="A40:C40"/>
    <mergeCell ref="D40:I40"/>
    <mergeCell ref="J40:L40"/>
    <mergeCell ref="N40:P40"/>
    <mergeCell ref="D43:I43"/>
    <mergeCell ref="J43:L43"/>
    <mergeCell ref="N43:P43"/>
    <mergeCell ref="D41:I41"/>
    <mergeCell ref="J41:L41"/>
    <mergeCell ref="N41:P41"/>
    <mergeCell ref="D42:I42"/>
    <mergeCell ref="J42:L42"/>
    <mergeCell ref="N42:P42"/>
    <mergeCell ref="A41:B55"/>
    <mergeCell ref="D46:I46"/>
    <mergeCell ref="J46:L46"/>
    <mergeCell ref="N46:P46"/>
    <mergeCell ref="D47:I47"/>
    <mergeCell ref="J47:L47"/>
    <mergeCell ref="N47:P47"/>
    <mergeCell ref="D44:I44"/>
    <mergeCell ref="J44:L44"/>
    <mergeCell ref="N44:P44"/>
    <mergeCell ref="D45:I45"/>
    <mergeCell ref="A39:C39"/>
    <mergeCell ref="D39:I39"/>
    <mergeCell ref="J39:M39"/>
    <mergeCell ref="N39:Q39"/>
    <mergeCell ref="N38:AD38"/>
    <mergeCell ref="T22:V22"/>
    <mergeCell ref="W22:Y22"/>
    <mergeCell ref="Z22:AB22"/>
    <mergeCell ref="A36:S36"/>
    <mergeCell ref="W33:Y33"/>
    <mergeCell ref="Z33:AB33"/>
    <mergeCell ref="H24:I24"/>
    <mergeCell ref="J24:K24"/>
    <mergeCell ref="L24:M24"/>
    <mergeCell ref="N24:O24"/>
    <mergeCell ref="P24:Q24"/>
    <mergeCell ref="R24:S24"/>
    <mergeCell ref="T24:V24"/>
    <mergeCell ref="C22:G22"/>
    <mergeCell ref="H22:I22"/>
    <mergeCell ref="J22:K22"/>
    <mergeCell ref="L22:M22"/>
    <mergeCell ref="N22:O22"/>
    <mergeCell ref="Z29:AB29"/>
    <mergeCell ref="G14:K14"/>
    <mergeCell ref="S14:W14"/>
    <mergeCell ref="A15:F15"/>
    <mergeCell ref="G15:K15"/>
    <mergeCell ref="M15:Q15"/>
    <mergeCell ref="S15:W15"/>
    <mergeCell ref="M7:P7"/>
    <mergeCell ref="N12:Q12"/>
    <mergeCell ref="N13:Q13"/>
    <mergeCell ref="N14:Q14"/>
    <mergeCell ref="R20:AF20"/>
    <mergeCell ref="A1:G1"/>
    <mergeCell ref="A4:AD4"/>
    <mergeCell ref="B12:F12"/>
    <mergeCell ref="G12:K12"/>
    <mergeCell ref="S12:W12"/>
    <mergeCell ref="B13:F13"/>
    <mergeCell ref="G13:K13"/>
    <mergeCell ref="S13:W13"/>
    <mergeCell ref="A3:AD3"/>
    <mergeCell ref="A10:F10"/>
    <mergeCell ref="G10:X10"/>
    <mergeCell ref="A11:F11"/>
    <mergeCell ref="G11:L11"/>
    <mergeCell ref="M11:R11"/>
    <mergeCell ref="S11:X11"/>
    <mergeCell ref="A5:AD5"/>
    <mergeCell ref="A6:D7"/>
    <mergeCell ref="E6:H6"/>
    <mergeCell ref="I6:L6"/>
    <mergeCell ref="M6:P6"/>
    <mergeCell ref="E7:H7"/>
    <mergeCell ref="I7:L7"/>
    <mergeCell ref="B14:F14"/>
  </mergeCells>
  <phoneticPr fontId="3"/>
  <conditionalFormatting sqref="U60:Z66 W19 Z19 Z21:Z35 W21:W35">
    <cfRule type="cellIs" dxfId="115" priority="27" operator="equal">
      <formula>""</formula>
    </cfRule>
  </conditionalFormatting>
  <conditionalFormatting sqref="A60:D66">
    <cfRule type="cellIs" dxfId="114" priority="28" operator="equal">
      <formula>""</formula>
    </cfRule>
  </conditionalFormatting>
  <conditionalFormatting sqref="E7:P7 Z6 J40:L55 N40:P55 Q60:T66 AC19 AF19 AF21:AF35 AC21:AC35 W7:W8 E60:E66 L60:O66">
    <cfRule type="cellIs" dxfId="113" priority="26" operator="equal">
      <formula>""</formula>
    </cfRule>
  </conditionalFormatting>
  <conditionalFormatting sqref="P21:Q35">
    <cfRule type="cellIs" dxfId="112" priority="5" operator="equal">
      <formula>""</formula>
    </cfRule>
    <cfRule type="cellIs" dxfId="111" priority="6" operator="greaterThan">
      <formula>"""＝"""""""</formula>
    </cfRule>
    <cfRule type="cellIs" dxfId="110" priority="7" operator="greaterThan">
      <formula>""</formula>
    </cfRule>
  </conditionalFormatting>
  <conditionalFormatting sqref="H21:I35">
    <cfRule type="cellIs" dxfId="109" priority="12" operator="equal">
      <formula>""</formula>
    </cfRule>
    <cfRule type="cellIs" dxfId="108" priority="13" operator="greaterThan">
      <formula>"""＝"""""""</formula>
    </cfRule>
    <cfRule type="cellIs" dxfId="107" priority="14" operator="greaterThan">
      <formula>""</formula>
    </cfRule>
  </conditionalFormatting>
  <conditionalFormatting sqref="C19 C21:G35">
    <cfRule type="cellIs" dxfId="106" priority="11" operator="equal">
      <formula>""</formula>
    </cfRule>
  </conditionalFormatting>
  <conditionalFormatting sqref="L21:M35">
    <cfRule type="cellIs" dxfId="105" priority="8" operator="equal">
      <formula>""</formula>
    </cfRule>
    <cfRule type="cellIs" dxfId="104" priority="9" operator="greaterThan">
      <formula>"""＝"""""""</formula>
    </cfRule>
    <cfRule type="cellIs" dxfId="103" priority="10" operator="greaterThan">
      <formula>""</formula>
    </cfRule>
  </conditionalFormatting>
  <conditionalFormatting sqref="P19:Q19">
    <cfRule type="cellIs" dxfId="102" priority="1" operator="equal">
      <formula>""</formula>
    </cfRule>
    <cfRule type="cellIs" dxfId="101" priority="2" operator="greaterThan">
      <formula>"""＝"""""""</formula>
    </cfRule>
    <cfRule type="cellIs" dxfId="100" priority="3" operator="greaterThan">
      <formula>""</formula>
    </cfRule>
  </conditionalFormatting>
  <dataValidations count="12">
    <dataValidation type="list" allowBlank="1" showInputMessage="1" showErrorMessage="1" prompt="▽印より選択してください" sqref="X60:Z66">
      <formula1>"第1回,第2回,第3回,第1回/第2回,第1回/第3回,第2回/第3回,全回"</formula1>
    </dataValidation>
    <dataValidation type="list" allowBlank="1" showInputMessage="1" prompt="▽印より選択してください" sqref="U60:W66">
      <formula1>"決定通知記載日"</formula1>
    </dataValidation>
    <dataValidation type="list" allowBlank="1" showInputMessage="1" sqref="A60:A66">
      <formula1>"運搬費,消耗品,レンタル費,著作権使用料"</formula1>
    </dataValidation>
    <dataValidation allowBlank="1" showInputMessage="1" showErrorMessage="1" prompt="右上の「受付ID」「実施校名」を記入いただきますと、自動的に反映されます_x000a_※反映されない場合は、事務局にて入力いたします" sqref="G12:K14"/>
    <dataValidation type="list" allowBlank="1" showInputMessage="1" sqref="AC19 AC21:AC35">
      <formula1>"ID未取得,不明"</formula1>
    </dataValidation>
    <dataValidation type="list" allowBlank="1" showInputMessage="1" showErrorMessage="1" sqref="AF19 AF21:AF35">
      <formula1>"1,2,3,4"</formula1>
    </dataValidation>
    <dataValidation type="list" allowBlank="1" showInputMessage="1" showErrorMessage="1" prompt="▽印より参加回を選択してください" sqref="Z19 Z21:Z35">
      <formula1>"第1回,第2回,第3回,第1回/第2回,第1回/第3回,第2回/第3回,全回"</formula1>
    </dataValidation>
    <dataValidation type="list" allowBlank="1" showInputMessage="1" showErrorMessage="1" prompt="▽印より参加回を選択してください" sqref="W35:Y35">
      <formula1>"決定通知記載日"</formula1>
    </dataValidation>
    <dataValidation type="list" allowBlank="1" showInputMessage="1" showErrorMessage="1" sqref="P19:Q19">
      <formula1>"1,2,3"</formula1>
    </dataValidation>
    <dataValidation type="list" allowBlank="1" showInputMessage="1" showErrorMessage="1" prompt="▽印より参加回を選択してください" sqref="W19:Y19 W21:Y34">
      <formula1>"決定通知記載日"</formula1>
    </dataValidation>
    <dataValidation allowBlank="1" showInputMessage="1" showErrorMessage="1" promptTitle="受付ID" sqref="W8:AF8"/>
    <dataValidation allowBlank="1" showInputMessage="1" showErrorMessage="1" prompt="（例）h2023-00-000" sqref="W7:AF7"/>
  </dataValidations>
  <printOptions horizontalCentered="1"/>
  <pageMargins left="0.51181102362204722" right="0.35433070866141736" top="0.43307086614173229" bottom="0.31496062992125984" header="0.15748031496062992" footer="0.15748031496062992"/>
  <pageSetup paperSize="9" scale="80" fitToWidth="0" fitToHeight="0" orientation="portrait" r:id="rId1"/>
  <ignoredErrors>
    <ignoredError sqref="R19 N26:O30 T24:T25 R24:R25 N24:N25 J24:J26 J21:K23 J27:K30 K26 K24:K25 O24:O25 S24:S25 U24:V25 T19 J32:M35 J31:K31 N35:O35 N31:O31 R31:V31 N21:O23 R26:V30 N32:O32 R32:V32 R21:V23 D40:I55 N33:O33 R33:V33 N34:O34 R34:V34 R35:V35" unlockedFormula="1"/>
    <ignoredError sqref="N15:R15 R12 R13 R14 T12:W12 T13:W13 T14:W14 T15:W15"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39997558519241921"/>
  </sheetPr>
  <dimension ref="A1:AQ59"/>
  <sheetViews>
    <sheetView showGridLines="0" view="pageBreakPreview" topLeftCell="A13" zoomScaleNormal="100" zoomScaleSheetLayoutView="100" workbookViewId="0">
      <selection activeCell="AU53" sqref="AU53"/>
    </sheetView>
  </sheetViews>
  <sheetFormatPr defaultColWidth="2.375" defaultRowHeight="22.7" customHeight="1" outlineLevelRow="1" x14ac:dyDescent="0.15"/>
  <cols>
    <col min="1" max="5" width="2.375" style="16"/>
    <col min="6" max="6" width="2.375" style="16" customWidth="1"/>
    <col min="7" max="15" width="2.375" style="16"/>
    <col min="16" max="16" width="2.375" style="16" customWidth="1"/>
    <col min="17" max="42" width="2.375" style="16"/>
    <col min="43" max="43" width="2.375" style="16" customWidth="1"/>
    <col min="44" max="16384" width="2.375" style="16"/>
  </cols>
  <sheetData>
    <row r="1" spans="1:43" s="14" customFormat="1" ht="22.7" customHeight="1" x14ac:dyDescent="0.15">
      <c r="A1" s="657" t="s">
        <v>313</v>
      </c>
      <c r="B1" s="657"/>
      <c r="C1" s="657"/>
      <c r="D1" s="657"/>
      <c r="E1" s="657"/>
      <c r="F1" s="657"/>
      <c r="G1" s="657"/>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row>
    <row r="2" spans="1:43" s="38" customFormat="1" ht="22.7" customHeight="1" x14ac:dyDescent="0.15">
      <c r="A2" s="650" t="s">
        <v>310</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1"/>
    </row>
    <row r="3" spans="1:43" s="14" customFormat="1" ht="22.7" customHeight="1" x14ac:dyDescent="0.15">
      <c r="A3" s="650" t="s">
        <v>200</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650"/>
      <c r="AJ3" s="650"/>
      <c r="AK3" s="650"/>
      <c r="AL3" s="650"/>
      <c r="AM3" s="650"/>
      <c r="AN3" s="650"/>
      <c r="AO3" s="650"/>
      <c r="AP3" s="650"/>
    </row>
    <row r="4" spans="1:43" s="14" customFormat="1" ht="11.25" customHeight="1" thickBot="1" x14ac:dyDescent="0.2">
      <c r="A4" s="690"/>
      <c r="B4" s="690"/>
      <c r="C4" s="690"/>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0"/>
      <c r="AG4" s="690"/>
      <c r="AH4" s="690"/>
      <c r="AI4" s="690"/>
      <c r="AJ4" s="690"/>
      <c r="AK4" s="690"/>
      <c r="AL4" s="690"/>
      <c r="AM4" s="690"/>
      <c r="AN4" s="690"/>
      <c r="AO4" s="690"/>
      <c r="AP4" s="690"/>
    </row>
    <row r="5" spans="1:43" s="14" customFormat="1" ht="24" customHeight="1" thickBot="1" x14ac:dyDescent="0.2">
      <c r="A5" s="652" t="s">
        <v>158</v>
      </c>
      <c r="B5" s="653"/>
      <c r="C5" s="653"/>
      <c r="D5" s="654"/>
      <c r="E5" s="655" t="s">
        <v>199</v>
      </c>
      <c r="F5" s="656"/>
      <c r="G5" s="691" t="str">
        <f>IF('【様式9】実施報告書 '!E7="","",'【様式9】実施報告書 '!E7)</f>
        <v/>
      </c>
      <c r="H5" s="692"/>
      <c r="I5" s="692"/>
      <c r="J5" s="692"/>
      <c r="K5" s="692"/>
      <c r="L5" s="693"/>
      <c r="M5" s="655" t="s">
        <v>326</v>
      </c>
      <c r="N5" s="656"/>
      <c r="O5" s="691" t="str">
        <f>IF('【様式9】実施報告書 '!I7="","",'【様式9】実施報告書 '!I7)</f>
        <v/>
      </c>
      <c r="P5" s="692"/>
      <c r="Q5" s="692"/>
      <c r="R5" s="692"/>
      <c r="S5" s="692"/>
      <c r="T5" s="693"/>
      <c r="U5" s="655" t="s">
        <v>327</v>
      </c>
      <c r="V5" s="656"/>
      <c r="W5" s="691" t="str">
        <f>IF('【様式9】実施報告書 '!M7="","",'【様式9】実施報告書 '!M7)</f>
        <v/>
      </c>
      <c r="X5" s="692"/>
      <c r="Y5" s="692"/>
      <c r="Z5" s="692"/>
      <c r="AA5" s="692"/>
      <c r="AB5" s="694"/>
      <c r="AC5" s="37"/>
      <c r="AD5" s="688"/>
      <c r="AE5" s="688"/>
      <c r="AF5" s="688"/>
      <c r="AG5" s="688"/>
      <c r="AH5" s="688"/>
      <c r="AI5" s="689"/>
      <c r="AJ5" s="689"/>
      <c r="AK5" s="689"/>
      <c r="AL5" s="689"/>
      <c r="AM5" s="689"/>
      <c r="AN5" s="689"/>
      <c r="AO5" s="689"/>
      <c r="AP5" s="689"/>
    </row>
    <row r="6" spans="1:43" s="14" customFormat="1" ht="11.25" customHeight="1" x14ac:dyDescent="0.15">
      <c r="A6" s="573"/>
      <c r="B6" s="573"/>
      <c r="C6" s="573"/>
      <c r="D6" s="573"/>
      <c r="E6" s="573"/>
      <c r="F6" s="573"/>
      <c r="G6" s="573"/>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3"/>
      <c r="AL6" s="573"/>
      <c r="AM6" s="573"/>
      <c r="AN6" s="573"/>
      <c r="AO6" s="573"/>
      <c r="AP6" s="573"/>
    </row>
    <row r="7" spans="1:43" s="30" customFormat="1" ht="24" customHeight="1" thickBot="1" x14ac:dyDescent="0.2">
      <c r="A7" s="36" t="s">
        <v>198</v>
      </c>
      <c r="B7" s="35"/>
      <c r="C7" s="35"/>
      <c r="D7" s="35"/>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4"/>
      <c r="AL7" s="574"/>
      <c r="AM7" s="574"/>
      <c r="AN7" s="574"/>
      <c r="AO7" s="574"/>
      <c r="AP7" s="574"/>
    </row>
    <row r="8" spans="1:43" s="14" customFormat="1" ht="24" customHeight="1" thickBot="1" x14ac:dyDescent="0.2">
      <c r="A8" s="665" t="s">
        <v>197</v>
      </c>
      <c r="B8" s="666"/>
      <c r="C8" s="666"/>
      <c r="D8" s="666"/>
      <c r="E8" s="667" t="str">
        <f>IF('【様式9】実施報告書 '!W8="","",'【様式9】実施報告書 '!W8)</f>
        <v/>
      </c>
      <c r="F8" s="667"/>
      <c r="G8" s="667"/>
      <c r="H8" s="667"/>
      <c r="I8" s="667"/>
      <c r="J8" s="667"/>
      <c r="K8" s="667"/>
      <c r="L8" s="667"/>
      <c r="M8" s="667"/>
      <c r="N8" s="667"/>
      <c r="O8" s="667"/>
      <c r="P8" s="667"/>
      <c r="Q8" s="667"/>
      <c r="R8" s="667"/>
      <c r="S8" s="668"/>
      <c r="T8" s="669" t="s">
        <v>183</v>
      </c>
      <c r="U8" s="670"/>
      <c r="V8" s="670"/>
      <c r="W8" s="670"/>
      <c r="X8" s="671"/>
      <c r="Y8" s="671"/>
      <c r="Z8" s="671"/>
      <c r="AA8" s="671"/>
      <c r="AB8" s="671"/>
      <c r="AC8" s="671"/>
      <c r="AD8" s="672"/>
      <c r="AE8" s="575"/>
      <c r="AF8" s="576"/>
      <c r="AG8" s="576"/>
      <c r="AH8" s="576"/>
      <c r="AI8" s="576"/>
      <c r="AJ8" s="576"/>
      <c r="AK8" s="576"/>
      <c r="AL8" s="576"/>
      <c r="AM8" s="576"/>
      <c r="AN8" s="576"/>
      <c r="AO8" s="576"/>
      <c r="AP8" s="576"/>
    </row>
    <row r="9" spans="1:43" s="14" customFormat="1" ht="11.25" customHeight="1" x14ac:dyDescent="0.15">
      <c r="A9" s="577"/>
      <c r="B9" s="577"/>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row>
    <row r="10" spans="1:43" s="30" customFormat="1" ht="24" customHeight="1" thickBot="1" x14ac:dyDescent="0.2">
      <c r="A10" s="36" t="s">
        <v>196</v>
      </c>
      <c r="B10" s="35"/>
      <c r="C10" s="35"/>
      <c r="D10" s="35"/>
      <c r="E10" s="34"/>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695" t="s">
        <v>6</v>
      </c>
      <c r="AE10" s="695"/>
      <c r="AF10" s="696"/>
      <c r="AG10" s="696"/>
      <c r="AH10" s="33" t="s">
        <v>7</v>
      </c>
      <c r="AI10" s="696"/>
      <c r="AJ10" s="696"/>
      <c r="AK10" s="33" t="s">
        <v>8</v>
      </c>
      <c r="AL10" s="696"/>
      <c r="AM10" s="696"/>
      <c r="AN10" s="32" t="s">
        <v>9</v>
      </c>
      <c r="AO10" s="695" t="s">
        <v>195</v>
      </c>
      <c r="AP10" s="695"/>
      <c r="AQ10" s="31"/>
    </row>
    <row r="11" spans="1:43" s="14" customFormat="1" ht="21.2" customHeight="1" x14ac:dyDescent="0.15">
      <c r="A11" s="697" t="s">
        <v>5</v>
      </c>
      <c r="B11" s="685"/>
      <c r="C11" s="685"/>
      <c r="D11" s="685"/>
      <c r="E11" s="682"/>
      <c r="F11" s="682"/>
      <c r="G11" s="682"/>
      <c r="H11" s="682"/>
      <c r="I11" s="682"/>
      <c r="J11" s="682"/>
      <c r="K11" s="682"/>
      <c r="L11" s="682"/>
      <c r="M11" s="682"/>
      <c r="N11" s="682"/>
      <c r="O11" s="683"/>
      <c r="P11" s="684" t="s">
        <v>194</v>
      </c>
      <c r="Q11" s="685"/>
      <c r="R11" s="685"/>
      <c r="S11" s="685"/>
      <c r="T11" s="682"/>
      <c r="U11" s="682"/>
      <c r="V11" s="682"/>
      <c r="W11" s="682"/>
      <c r="X11" s="682"/>
      <c r="Y11" s="682"/>
      <c r="Z11" s="682"/>
      <c r="AA11" s="682"/>
      <c r="AB11" s="682"/>
      <c r="AC11" s="682"/>
      <c r="AD11" s="683"/>
      <c r="AE11" s="686" t="s">
        <v>193</v>
      </c>
      <c r="AF11" s="687"/>
      <c r="AG11" s="687"/>
      <c r="AH11" s="687"/>
      <c r="AI11" s="673"/>
      <c r="AJ11" s="673"/>
      <c r="AK11" s="673"/>
      <c r="AL11" s="673"/>
      <c r="AM11" s="673"/>
      <c r="AN11" s="673"/>
      <c r="AO11" s="673"/>
      <c r="AP11" s="674"/>
    </row>
    <row r="12" spans="1:43" s="14" customFormat="1" ht="27.75" customHeight="1" x14ac:dyDescent="0.15">
      <c r="A12" s="675" t="s">
        <v>192</v>
      </c>
      <c r="B12" s="676"/>
      <c r="C12" s="676"/>
      <c r="D12" s="676"/>
      <c r="E12" s="677"/>
      <c r="F12" s="677"/>
      <c r="G12" s="677"/>
      <c r="H12" s="677"/>
      <c r="I12" s="677"/>
      <c r="J12" s="677"/>
      <c r="K12" s="677"/>
      <c r="L12" s="677"/>
      <c r="M12" s="677"/>
      <c r="N12" s="677"/>
      <c r="O12" s="678"/>
      <c r="P12" s="679" t="s">
        <v>191</v>
      </c>
      <c r="Q12" s="676"/>
      <c r="R12" s="676"/>
      <c r="S12" s="676"/>
      <c r="T12" s="680"/>
      <c r="U12" s="680"/>
      <c r="V12" s="680"/>
      <c r="W12" s="680"/>
      <c r="X12" s="680"/>
      <c r="Y12" s="680"/>
      <c r="Z12" s="680"/>
      <c r="AA12" s="680"/>
      <c r="AB12" s="680"/>
      <c r="AC12" s="680"/>
      <c r="AD12" s="681"/>
      <c r="AE12" s="647"/>
      <c r="AF12" s="648"/>
      <c r="AG12" s="648"/>
      <c r="AH12" s="648"/>
      <c r="AI12" s="648"/>
      <c r="AJ12" s="648"/>
      <c r="AK12" s="648"/>
      <c r="AL12" s="648"/>
      <c r="AM12" s="648"/>
      <c r="AN12" s="648"/>
      <c r="AO12" s="648"/>
      <c r="AP12" s="649"/>
    </row>
    <row r="13" spans="1:43" s="14" customFormat="1" ht="24" customHeight="1" x14ac:dyDescent="0.15">
      <c r="A13" s="629" t="s">
        <v>190</v>
      </c>
      <c r="B13" s="630"/>
      <c r="C13" s="630"/>
      <c r="D13" s="630"/>
      <c r="E13" s="614"/>
      <c r="F13" s="614"/>
      <c r="G13" s="614"/>
      <c r="H13" s="614"/>
      <c r="I13" s="614"/>
      <c r="J13" s="614"/>
      <c r="K13" s="614"/>
      <c r="L13" s="614"/>
      <c r="M13" s="614"/>
      <c r="N13" s="614"/>
      <c r="O13" s="663"/>
      <c r="P13" s="664" t="s">
        <v>189</v>
      </c>
      <c r="Q13" s="630"/>
      <c r="R13" s="630"/>
      <c r="S13" s="630"/>
      <c r="T13" s="614"/>
      <c r="U13" s="614"/>
      <c r="V13" s="614"/>
      <c r="W13" s="614"/>
      <c r="X13" s="614"/>
      <c r="Y13" s="614"/>
      <c r="Z13" s="614"/>
      <c r="AA13" s="614"/>
      <c r="AB13" s="614"/>
      <c r="AC13" s="614"/>
      <c r="AD13" s="663"/>
      <c r="AE13" s="664" t="s">
        <v>188</v>
      </c>
      <c r="AF13" s="630"/>
      <c r="AG13" s="630"/>
      <c r="AH13" s="630"/>
      <c r="AI13" s="614"/>
      <c r="AJ13" s="614"/>
      <c r="AK13" s="614"/>
      <c r="AL13" s="614"/>
      <c r="AM13" s="614"/>
      <c r="AN13" s="614"/>
      <c r="AO13" s="614"/>
      <c r="AP13" s="615"/>
    </row>
    <row r="14" spans="1:43" s="14" customFormat="1" ht="24" customHeight="1" x14ac:dyDescent="0.15">
      <c r="A14" s="629" t="s">
        <v>187</v>
      </c>
      <c r="B14" s="630"/>
      <c r="C14" s="630"/>
      <c r="D14" s="630"/>
      <c r="E14" s="29" t="s">
        <v>186</v>
      </c>
      <c r="F14" s="658"/>
      <c r="G14" s="658"/>
      <c r="H14" s="28" t="s">
        <v>185</v>
      </c>
      <c r="I14" s="659"/>
      <c r="J14" s="659"/>
      <c r="K14" s="660"/>
      <c r="L14" s="616"/>
      <c r="M14" s="617"/>
      <c r="N14" s="617"/>
      <c r="O14" s="617"/>
      <c r="P14" s="617"/>
      <c r="Q14" s="617"/>
      <c r="R14" s="617"/>
      <c r="S14" s="617"/>
      <c r="T14" s="661"/>
      <c r="U14" s="661"/>
      <c r="V14" s="661"/>
      <c r="W14" s="661"/>
      <c r="X14" s="661"/>
      <c r="Y14" s="661"/>
      <c r="Z14" s="661"/>
      <c r="AA14" s="661"/>
      <c r="AB14" s="661"/>
      <c r="AC14" s="661"/>
      <c r="AD14" s="661"/>
      <c r="AE14" s="661"/>
      <c r="AF14" s="661"/>
      <c r="AG14" s="661"/>
      <c r="AH14" s="661"/>
      <c r="AI14" s="661"/>
      <c r="AJ14" s="661"/>
      <c r="AK14" s="661"/>
      <c r="AL14" s="661"/>
      <c r="AM14" s="661"/>
      <c r="AN14" s="661"/>
      <c r="AO14" s="661"/>
      <c r="AP14" s="662"/>
    </row>
    <row r="15" spans="1:43" s="14" customFormat="1" ht="24" customHeight="1" thickBot="1" x14ac:dyDescent="0.2">
      <c r="A15" s="618" t="s">
        <v>184</v>
      </c>
      <c r="B15" s="619"/>
      <c r="C15" s="619"/>
      <c r="D15" s="619"/>
      <c r="E15" s="620"/>
      <c r="F15" s="620"/>
      <c r="G15" s="620"/>
      <c r="H15" s="620"/>
      <c r="I15" s="620"/>
      <c r="J15" s="620"/>
      <c r="K15" s="620"/>
      <c r="L15" s="620"/>
      <c r="M15" s="620"/>
      <c r="N15" s="620"/>
      <c r="O15" s="621"/>
      <c r="P15" s="622" t="s">
        <v>183</v>
      </c>
      <c r="Q15" s="623"/>
      <c r="R15" s="623"/>
      <c r="S15" s="623"/>
      <c r="T15" s="624"/>
      <c r="U15" s="624"/>
      <c r="V15" s="624"/>
      <c r="W15" s="624"/>
      <c r="X15" s="624"/>
      <c r="Y15" s="624"/>
      <c r="Z15" s="624"/>
      <c r="AA15" s="624"/>
      <c r="AB15" s="624"/>
      <c r="AC15" s="624"/>
      <c r="AD15" s="625"/>
      <c r="AE15" s="626"/>
      <c r="AF15" s="627"/>
      <c r="AG15" s="627"/>
      <c r="AH15" s="627"/>
      <c r="AI15" s="627"/>
      <c r="AJ15" s="627"/>
      <c r="AK15" s="627"/>
      <c r="AL15" s="627"/>
      <c r="AM15" s="627"/>
      <c r="AN15" s="627"/>
      <c r="AO15" s="627"/>
      <c r="AP15" s="628"/>
    </row>
    <row r="16" spans="1:43" s="27" customFormat="1" ht="11.25" customHeight="1" x14ac:dyDescent="0.15">
      <c r="A16" s="579"/>
      <c r="B16" s="579"/>
      <c r="C16" s="579"/>
      <c r="D16" s="579"/>
      <c r="E16" s="579"/>
      <c r="F16" s="579"/>
      <c r="G16" s="579"/>
      <c r="H16" s="579"/>
      <c r="I16" s="579"/>
      <c r="J16" s="579"/>
      <c r="K16" s="579"/>
      <c r="L16" s="579"/>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79"/>
      <c r="AJ16" s="579"/>
      <c r="AK16" s="579"/>
      <c r="AL16" s="579"/>
      <c r="AM16" s="579"/>
      <c r="AN16" s="579"/>
      <c r="AO16" s="579"/>
      <c r="AP16" s="579"/>
    </row>
    <row r="17" spans="1:42" s="26" customFormat="1" ht="15" customHeight="1" x14ac:dyDescent="0.15">
      <c r="A17" s="631" t="s">
        <v>182</v>
      </c>
      <c r="B17" s="631"/>
      <c r="C17" s="631"/>
      <c r="D17" s="631"/>
      <c r="E17" s="640" t="s">
        <v>367</v>
      </c>
      <c r="F17" s="640"/>
      <c r="G17" s="640"/>
      <c r="H17" s="640"/>
      <c r="I17" s="640"/>
      <c r="J17" s="640"/>
      <c r="K17" s="640"/>
      <c r="L17" s="640"/>
      <c r="M17" s="640"/>
      <c r="N17" s="640"/>
      <c r="O17" s="640"/>
      <c r="P17" s="640"/>
      <c r="Q17" s="640"/>
      <c r="R17" s="640"/>
      <c r="S17" s="638" t="s">
        <v>5443</v>
      </c>
      <c r="T17" s="638"/>
      <c r="U17" s="638"/>
      <c r="V17" s="638"/>
      <c r="W17" s="638"/>
      <c r="X17" s="638"/>
      <c r="Y17" s="638"/>
      <c r="Z17" s="638"/>
      <c r="AA17" s="638"/>
      <c r="AB17" s="638"/>
      <c r="AC17" s="638"/>
      <c r="AD17" s="638"/>
      <c r="AE17" s="638"/>
      <c r="AF17" s="638"/>
      <c r="AG17" s="638"/>
      <c r="AH17" s="638"/>
      <c r="AI17" s="638"/>
      <c r="AJ17" s="638"/>
      <c r="AK17" s="638"/>
      <c r="AL17" s="638"/>
      <c r="AM17" s="638"/>
      <c r="AN17" s="638"/>
      <c r="AO17" s="638"/>
      <c r="AP17" s="638"/>
    </row>
    <row r="18" spans="1:42" s="26" customFormat="1" ht="15" customHeight="1" thickBot="1" x14ac:dyDescent="0.2">
      <c r="A18" s="631"/>
      <c r="B18" s="631"/>
      <c r="C18" s="631"/>
      <c r="D18" s="631"/>
      <c r="E18" s="640"/>
      <c r="F18" s="640"/>
      <c r="G18" s="640"/>
      <c r="H18" s="640"/>
      <c r="I18" s="640"/>
      <c r="J18" s="640"/>
      <c r="K18" s="640"/>
      <c r="L18" s="640"/>
      <c r="M18" s="640"/>
      <c r="N18" s="640"/>
      <c r="O18" s="640"/>
      <c r="P18" s="640"/>
      <c r="Q18" s="640"/>
      <c r="R18" s="640"/>
      <c r="S18" s="638"/>
      <c r="T18" s="638"/>
      <c r="U18" s="638"/>
      <c r="V18" s="638"/>
      <c r="W18" s="638"/>
      <c r="X18" s="638"/>
      <c r="Y18" s="638"/>
      <c r="Z18" s="638"/>
      <c r="AA18" s="638"/>
      <c r="AB18" s="638"/>
      <c r="AC18" s="638"/>
      <c r="AD18" s="638"/>
      <c r="AE18" s="638"/>
      <c r="AF18" s="638"/>
      <c r="AG18" s="638"/>
      <c r="AH18" s="638"/>
      <c r="AI18" s="638"/>
      <c r="AJ18" s="638"/>
      <c r="AK18" s="638"/>
      <c r="AL18" s="638"/>
      <c r="AM18" s="638"/>
      <c r="AN18" s="638"/>
      <c r="AO18" s="638"/>
      <c r="AP18" s="638"/>
    </row>
    <row r="19" spans="1:42" ht="16.5" customHeight="1" thickTop="1" x14ac:dyDescent="0.15">
      <c r="A19" s="606" t="s">
        <v>181</v>
      </c>
      <c r="B19" s="607"/>
      <c r="C19" s="607"/>
      <c r="D19" s="608"/>
      <c r="E19" s="591">
        <f>Z53+AC53+AH53+AK53</f>
        <v>0</v>
      </c>
      <c r="F19" s="592"/>
      <c r="G19" s="592"/>
      <c r="H19" s="592"/>
      <c r="I19" s="592"/>
      <c r="J19" s="592"/>
      <c r="K19" s="592"/>
      <c r="L19" s="595" t="s">
        <v>149</v>
      </c>
      <c r="M19" s="596"/>
      <c r="N19" s="580"/>
      <c r="O19" s="56"/>
      <c r="P19" s="56"/>
      <c r="Q19" s="56"/>
      <c r="R19" s="56"/>
      <c r="S19" s="638"/>
      <c r="T19" s="638"/>
      <c r="U19" s="638"/>
      <c r="V19" s="638"/>
      <c r="W19" s="638"/>
      <c r="X19" s="638"/>
      <c r="Y19" s="638"/>
      <c r="Z19" s="638"/>
      <c r="AA19" s="638"/>
      <c r="AB19" s="638"/>
      <c r="AC19" s="638"/>
      <c r="AD19" s="638"/>
      <c r="AE19" s="638"/>
      <c r="AF19" s="638"/>
      <c r="AG19" s="638"/>
      <c r="AH19" s="638"/>
      <c r="AI19" s="638"/>
      <c r="AJ19" s="638"/>
      <c r="AK19" s="638"/>
      <c r="AL19" s="638"/>
      <c r="AM19" s="638"/>
      <c r="AN19" s="638"/>
      <c r="AO19" s="638"/>
      <c r="AP19" s="638"/>
    </row>
    <row r="20" spans="1:42" ht="16.5" customHeight="1" thickBot="1" x14ac:dyDescent="0.2">
      <c r="A20" s="609"/>
      <c r="B20" s="610"/>
      <c r="C20" s="610"/>
      <c r="D20" s="611"/>
      <c r="E20" s="593"/>
      <c r="F20" s="594"/>
      <c r="G20" s="594"/>
      <c r="H20" s="594"/>
      <c r="I20" s="594"/>
      <c r="J20" s="594"/>
      <c r="K20" s="594"/>
      <c r="L20" s="597"/>
      <c r="M20" s="598"/>
      <c r="N20" s="581"/>
      <c r="O20" s="57"/>
      <c r="P20" s="57"/>
      <c r="Q20" s="57"/>
      <c r="R20" s="57"/>
      <c r="S20" s="639"/>
      <c r="T20" s="639"/>
      <c r="U20" s="639"/>
      <c r="V20" s="639"/>
      <c r="W20" s="639"/>
      <c r="X20" s="639"/>
      <c r="Y20" s="639"/>
      <c r="Z20" s="639"/>
      <c r="AA20" s="639"/>
      <c r="AB20" s="639"/>
      <c r="AC20" s="639"/>
      <c r="AD20" s="639"/>
      <c r="AE20" s="639"/>
      <c r="AF20" s="639"/>
      <c r="AG20" s="639"/>
      <c r="AH20" s="639"/>
      <c r="AI20" s="639"/>
      <c r="AJ20" s="639"/>
      <c r="AK20" s="639"/>
      <c r="AL20" s="639"/>
      <c r="AM20" s="639"/>
      <c r="AN20" s="639"/>
      <c r="AO20" s="639"/>
      <c r="AP20" s="639"/>
    </row>
    <row r="21" spans="1:42" s="22" customFormat="1" ht="16.5" customHeight="1" thickTop="1" x14ac:dyDescent="0.15">
      <c r="A21" s="599" t="s">
        <v>180</v>
      </c>
      <c r="B21" s="600"/>
      <c r="C21" s="600"/>
      <c r="D21" s="588"/>
      <c r="E21" s="604" t="s">
        <v>179</v>
      </c>
      <c r="F21" s="600"/>
      <c r="G21" s="588" t="s">
        <v>178</v>
      </c>
      <c r="H21" s="589"/>
      <c r="I21" s="589"/>
      <c r="J21" s="589"/>
      <c r="K21" s="589"/>
      <c r="L21" s="589"/>
      <c r="M21" s="590"/>
      <c r="N21" s="612" t="s">
        <v>177</v>
      </c>
      <c r="O21" s="613"/>
      <c r="P21" s="613"/>
      <c r="Q21" s="612" t="s">
        <v>176</v>
      </c>
      <c r="R21" s="613"/>
      <c r="S21" s="613"/>
      <c r="T21" s="643" t="s">
        <v>175</v>
      </c>
      <c r="U21" s="633"/>
      <c r="V21" s="644"/>
      <c r="W21" s="632" t="s">
        <v>174</v>
      </c>
      <c r="X21" s="633"/>
      <c r="Y21" s="644"/>
      <c r="Z21" s="632" t="s">
        <v>173</v>
      </c>
      <c r="AA21" s="633"/>
      <c r="AB21" s="634"/>
      <c r="AC21" s="585" t="s">
        <v>172</v>
      </c>
      <c r="AD21" s="586"/>
      <c r="AE21" s="586"/>
      <c r="AF21" s="586"/>
      <c r="AG21" s="587"/>
      <c r="AH21" s="585" t="s">
        <v>171</v>
      </c>
      <c r="AI21" s="586"/>
      <c r="AJ21" s="587"/>
      <c r="AK21" s="585" t="s">
        <v>170</v>
      </c>
      <c r="AL21" s="586"/>
      <c r="AM21" s="587"/>
      <c r="AN21" s="585" t="s">
        <v>169</v>
      </c>
      <c r="AO21" s="586"/>
      <c r="AP21" s="641"/>
    </row>
    <row r="22" spans="1:42" s="22" customFormat="1" ht="16.5" customHeight="1" x14ac:dyDescent="0.15">
      <c r="A22" s="601"/>
      <c r="B22" s="602"/>
      <c r="C22" s="602"/>
      <c r="D22" s="603"/>
      <c r="E22" s="605"/>
      <c r="F22" s="602"/>
      <c r="G22" s="588" t="s">
        <v>168</v>
      </c>
      <c r="H22" s="589"/>
      <c r="I22" s="589"/>
      <c r="J22" s="25" t="s">
        <v>166</v>
      </c>
      <c r="K22" s="589" t="s">
        <v>167</v>
      </c>
      <c r="L22" s="589"/>
      <c r="M22" s="589"/>
      <c r="N22" s="600"/>
      <c r="O22" s="600"/>
      <c r="P22" s="600"/>
      <c r="Q22" s="600"/>
      <c r="R22" s="600"/>
      <c r="S22" s="600"/>
      <c r="T22" s="645"/>
      <c r="U22" s="636"/>
      <c r="V22" s="646"/>
      <c r="W22" s="635"/>
      <c r="X22" s="636"/>
      <c r="Y22" s="646"/>
      <c r="Z22" s="635"/>
      <c r="AA22" s="636"/>
      <c r="AB22" s="637"/>
      <c r="AC22" s="588"/>
      <c r="AD22" s="589"/>
      <c r="AE22" s="589"/>
      <c r="AF22" s="589"/>
      <c r="AG22" s="590"/>
      <c r="AH22" s="588"/>
      <c r="AI22" s="589"/>
      <c r="AJ22" s="590"/>
      <c r="AK22" s="588"/>
      <c r="AL22" s="589"/>
      <c r="AM22" s="590"/>
      <c r="AN22" s="588"/>
      <c r="AO22" s="589"/>
      <c r="AP22" s="642"/>
    </row>
    <row r="23" spans="1:42" s="22" customFormat="1" ht="22.7" customHeight="1" x14ac:dyDescent="0.15">
      <c r="A23" s="522"/>
      <c r="B23" s="523"/>
      <c r="C23" s="523"/>
      <c r="D23" s="524"/>
      <c r="E23" s="528" t="str">
        <f t="shared" ref="E23:E51" si="0">IF(A23="","",A23)</f>
        <v/>
      </c>
      <c r="F23" s="529"/>
      <c r="G23" s="508"/>
      <c r="H23" s="509"/>
      <c r="I23" s="509"/>
      <c r="J23" s="25" t="s">
        <v>166</v>
      </c>
      <c r="K23" s="526"/>
      <c r="L23" s="526"/>
      <c r="M23" s="526"/>
      <c r="N23" s="510"/>
      <c r="O23" s="510"/>
      <c r="P23" s="510"/>
      <c r="Q23" s="527"/>
      <c r="R23" s="527"/>
      <c r="S23" s="527"/>
      <c r="T23" s="512"/>
      <c r="U23" s="513"/>
      <c r="V23" s="514"/>
      <c r="W23" s="515"/>
      <c r="X23" s="513"/>
      <c r="Y23" s="514"/>
      <c r="Z23" s="530">
        <f t="shared" ref="Z23:Z51" si="1">SUM(T23:Y23)</f>
        <v>0</v>
      </c>
      <c r="AA23" s="531"/>
      <c r="AB23" s="532"/>
      <c r="AC23" s="519"/>
      <c r="AD23" s="520"/>
      <c r="AE23" s="520"/>
      <c r="AF23" s="520"/>
      <c r="AG23" s="521"/>
      <c r="AH23" s="497"/>
      <c r="AI23" s="498"/>
      <c r="AJ23" s="499"/>
      <c r="AK23" s="497"/>
      <c r="AL23" s="498"/>
      <c r="AM23" s="499"/>
      <c r="AN23" s="500"/>
      <c r="AO23" s="501"/>
      <c r="AP23" s="502"/>
    </row>
    <row r="24" spans="1:42" s="22" customFormat="1" ht="22.7" customHeight="1" x14ac:dyDescent="0.15">
      <c r="A24" s="522"/>
      <c r="B24" s="523"/>
      <c r="C24" s="523"/>
      <c r="D24" s="524"/>
      <c r="E24" s="528" t="str">
        <f t="shared" si="0"/>
        <v/>
      </c>
      <c r="F24" s="529"/>
      <c r="G24" s="508"/>
      <c r="H24" s="509"/>
      <c r="I24" s="509"/>
      <c r="J24" s="24" t="s">
        <v>166</v>
      </c>
      <c r="K24" s="509"/>
      <c r="L24" s="509"/>
      <c r="M24" s="509"/>
      <c r="N24" s="510"/>
      <c r="O24" s="510"/>
      <c r="P24" s="510"/>
      <c r="Q24" s="511"/>
      <c r="R24" s="511"/>
      <c r="S24" s="511"/>
      <c r="T24" s="512"/>
      <c r="U24" s="513"/>
      <c r="V24" s="514"/>
      <c r="W24" s="515"/>
      <c r="X24" s="513"/>
      <c r="Y24" s="514"/>
      <c r="Z24" s="530">
        <f t="shared" si="1"/>
        <v>0</v>
      </c>
      <c r="AA24" s="531"/>
      <c r="AB24" s="532"/>
      <c r="AC24" s="519"/>
      <c r="AD24" s="520"/>
      <c r="AE24" s="520"/>
      <c r="AF24" s="520"/>
      <c r="AG24" s="521"/>
      <c r="AH24" s="497"/>
      <c r="AI24" s="498"/>
      <c r="AJ24" s="499"/>
      <c r="AK24" s="497"/>
      <c r="AL24" s="498"/>
      <c r="AM24" s="499"/>
      <c r="AN24" s="500"/>
      <c r="AO24" s="501"/>
      <c r="AP24" s="502"/>
    </row>
    <row r="25" spans="1:42" s="22" customFormat="1" ht="22.7" customHeight="1" x14ac:dyDescent="0.15">
      <c r="A25" s="522"/>
      <c r="B25" s="523"/>
      <c r="C25" s="523"/>
      <c r="D25" s="524"/>
      <c r="E25" s="528" t="str">
        <f t="shared" si="0"/>
        <v/>
      </c>
      <c r="F25" s="529"/>
      <c r="G25" s="508"/>
      <c r="H25" s="509"/>
      <c r="I25" s="509"/>
      <c r="J25" s="24" t="s">
        <v>166</v>
      </c>
      <c r="K25" s="509"/>
      <c r="L25" s="509"/>
      <c r="M25" s="509"/>
      <c r="N25" s="510"/>
      <c r="O25" s="510"/>
      <c r="P25" s="510"/>
      <c r="Q25" s="511"/>
      <c r="R25" s="511"/>
      <c r="S25" s="511"/>
      <c r="T25" s="512"/>
      <c r="U25" s="513"/>
      <c r="V25" s="514"/>
      <c r="W25" s="515"/>
      <c r="X25" s="513"/>
      <c r="Y25" s="514"/>
      <c r="Z25" s="530">
        <f t="shared" si="1"/>
        <v>0</v>
      </c>
      <c r="AA25" s="531"/>
      <c r="AB25" s="532"/>
      <c r="AC25" s="519"/>
      <c r="AD25" s="520"/>
      <c r="AE25" s="520"/>
      <c r="AF25" s="520"/>
      <c r="AG25" s="521"/>
      <c r="AH25" s="497"/>
      <c r="AI25" s="498"/>
      <c r="AJ25" s="499"/>
      <c r="AK25" s="497"/>
      <c r="AL25" s="498"/>
      <c r="AM25" s="499"/>
      <c r="AN25" s="500"/>
      <c r="AO25" s="501"/>
      <c r="AP25" s="502"/>
    </row>
    <row r="26" spans="1:42" s="22" customFormat="1" ht="22.7" customHeight="1" x14ac:dyDescent="0.15">
      <c r="A26" s="522"/>
      <c r="B26" s="523"/>
      <c r="C26" s="523"/>
      <c r="D26" s="524"/>
      <c r="E26" s="528" t="str">
        <f>IF(A26="","",A26)</f>
        <v/>
      </c>
      <c r="F26" s="529"/>
      <c r="G26" s="508"/>
      <c r="H26" s="509"/>
      <c r="I26" s="509"/>
      <c r="J26" s="24" t="s">
        <v>166</v>
      </c>
      <c r="K26" s="509"/>
      <c r="L26" s="509"/>
      <c r="M26" s="509"/>
      <c r="N26" s="510"/>
      <c r="O26" s="510"/>
      <c r="P26" s="510"/>
      <c r="Q26" s="511"/>
      <c r="R26" s="511"/>
      <c r="S26" s="511"/>
      <c r="T26" s="512"/>
      <c r="U26" s="513"/>
      <c r="V26" s="514"/>
      <c r="W26" s="515"/>
      <c r="X26" s="513"/>
      <c r="Y26" s="514"/>
      <c r="Z26" s="530">
        <f t="shared" si="1"/>
        <v>0</v>
      </c>
      <c r="AA26" s="531"/>
      <c r="AB26" s="532"/>
      <c r="AC26" s="519"/>
      <c r="AD26" s="520"/>
      <c r="AE26" s="520"/>
      <c r="AF26" s="520"/>
      <c r="AG26" s="521"/>
      <c r="AH26" s="497"/>
      <c r="AI26" s="498"/>
      <c r="AJ26" s="499"/>
      <c r="AK26" s="497"/>
      <c r="AL26" s="498"/>
      <c r="AM26" s="499"/>
      <c r="AN26" s="500"/>
      <c r="AO26" s="501"/>
      <c r="AP26" s="502"/>
    </row>
    <row r="27" spans="1:42" s="22" customFormat="1" ht="22.7" customHeight="1" x14ac:dyDescent="0.15">
      <c r="A27" s="522"/>
      <c r="B27" s="523"/>
      <c r="C27" s="523"/>
      <c r="D27" s="524"/>
      <c r="E27" s="528" t="str">
        <f t="shared" si="0"/>
        <v/>
      </c>
      <c r="F27" s="529"/>
      <c r="G27" s="525"/>
      <c r="H27" s="526"/>
      <c r="I27" s="526"/>
      <c r="J27" s="25" t="s">
        <v>166</v>
      </c>
      <c r="K27" s="526"/>
      <c r="L27" s="526"/>
      <c r="M27" s="526"/>
      <c r="N27" s="510"/>
      <c r="O27" s="510"/>
      <c r="P27" s="510"/>
      <c r="Q27" s="527"/>
      <c r="R27" s="527"/>
      <c r="S27" s="527"/>
      <c r="T27" s="512"/>
      <c r="U27" s="513"/>
      <c r="V27" s="514"/>
      <c r="W27" s="515"/>
      <c r="X27" s="513"/>
      <c r="Y27" s="514"/>
      <c r="Z27" s="530">
        <f t="shared" si="1"/>
        <v>0</v>
      </c>
      <c r="AA27" s="531"/>
      <c r="AB27" s="532"/>
      <c r="AC27" s="519"/>
      <c r="AD27" s="520"/>
      <c r="AE27" s="520"/>
      <c r="AF27" s="520"/>
      <c r="AG27" s="521"/>
      <c r="AH27" s="497"/>
      <c r="AI27" s="498"/>
      <c r="AJ27" s="499"/>
      <c r="AK27" s="497"/>
      <c r="AL27" s="498"/>
      <c r="AM27" s="499"/>
      <c r="AN27" s="500"/>
      <c r="AO27" s="501"/>
      <c r="AP27" s="502"/>
    </row>
    <row r="28" spans="1:42" s="22" customFormat="1" ht="22.7" customHeight="1" x14ac:dyDescent="0.15">
      <c r="A28" s="503"/>
      <c r="B28" s="504"/>
      <c r="C28" s="504"/>
      <c r="D28" s="505"/>
      <c r="E28" s="528" t="str">
        <f t="shared" si="0"/>
        <v/>
      </c>
      <c r="F28" s="529"/>
      <c r="G28" s="508"/>
      <c r="H28" s="509"/>
      <c r="I28" s="509"/>
      <c r="J28" s="24" t="s">
        <v>166</v>
      </c>
      <c r="K28" s="509"/>
      <c r="L28" s="509"/>
      <c r="M28" s="509"/>
      <c r="N28" s="510"/>
      <c r="O28" s="510"/>
      <c r="P28" s="510"/>
      <c r="Q28" s="511"/>
      <c r="R28" s="511"/>
      <c r="S28" s="511"/>
      <c r="T28" s="512"/>
      <c r="U28" s="513"/>
      <c r="V28" s="514"/>
      <c r="W28" s="515"/>
      <c r="X28" s="513"/>
      <c r="Y28" s="514"/>
      <c r="Z28" s="530">
        <f t="shared" si="1"/>
        <v>0</v>
      </c>
      <c r="AA28" s="531"/>
      <c r="AB28" s="532"/>
      <c r="AC28" s="519"/>
      <c r="AD28" s="520"/>
      <c r="AE28" s="520"/>
      <c r="AF28" s="520"/>
      <c r="AG28" s="521"/>
      <c r="AH28" s="497"/>
      <c r="AI28" s="498"/>
      <c r="AJ28" s="499"/>
      <c r="AK28" s="497"/>
      <c r="AL28" s="498"/>
      <c r="AM28" s="499"/>
      <c r="AN28" s="500"/>
      <c r="AO28" s="501"/>
      <c r="AP28" s="502"/>
    </row>
    <row r="29" spans="1:42" s="22" customFormat="1" ht="22.7" customHeight="1" x14ac:dyDescent="0.15">
      <c r="A29" s="503"/>
      <c r="B29" s="504"/>
      <c r="C29" s="504"/>
      <c r="D29" s="505"/>
      <c r="E29" s="528" t="str">
        <f t="shared" si="0"/>
        <v/>
      </c>
      <c r="F29" s="529"/>
      <c r="G29" s="508"/>
      <c r="H29" s="509"/>
      <c r="I29" s="509"/>
      <c r="J29" s="24" t="s">
        <v>166</v>
      </c>
      <c r="K29" s="509"/>
      <c r="L29" s="509"/>
      <c r="M29" s="509"/>
      <c r="N29" s="510"/>
      <c r="O29" s="510"/>
      <c r="P29" s="510"/>
      <c r="Q29" s="511"/>
      <c r="R29" s="511"/>
      <c r="S29" s="511"/>
      <c r="T29" s="512"/>
      <c r="U29" s="513"/>
      <c r="V29" s="514"/>
      <c r="W29" s="515"/>
      <c r="X29" s="513"/>
      <c r="Y29" s="514"/>
      <c r="Z29" s="530">
        <f t="shared" si="1"/>
        <v>0</v>
      </c>
      <c r="AA29" s="531"/>
      <c r="AB29" s="532"/>
      <c r="AC29" s="519"/>
      <c r="AD29" s="520"/>
      <c r="AE29" s="520"/>
      <c r="AF29" s="520"/>
      <c r="AG29" s="521"/>
      <c r="AH29" s="497"/>
      <c r="AI29" s="498"/>
      <c r="AJ29" s="499"/>
      <c r="AK29" s="497"/>
      <c r="AL29" s="498"/>
      <c r="AM29" s="499"/>
      <c r="AN29" s="500"/>
      <c r="AO29" s="501"/>
      <c r="AP29" s="502"/>
    </row>
    <row r="30" spans="1:42" s="22" customFormat="1" ht="22.7" customHeight="1" x14ac:dyDescent="0.15">
      <c r="A30" s="503"/>
      <c r="B30" s="504"/>
      <c r="C30" s="504"/>
      <c r="D30" s="505"/>
      <c r="E30" s="528" t="str">
        <f t="shared" si="0"/>
        <v/>
      </c>
      <c r="F30" s="529"/>
      <c r="G30" s="508"/>
      <c r="H30" s="509"/>
      <c r="I30" s="509"/>
      <c r="J30" s="24" t="s">
        <v>166</v>
      </c>
      <c r="K30" s="509"/>
      <c r="L30" s="509"/>
      <c r="M30" s="509"/>
      <c r="N30" s="510"/>
      <c r="O30" s="510"/>
      <c r="P30" s="510"/>
      <c r="Q30" s="511"/>
      <c r="R30" s="511"/>
      <c r="S30" s="511"/>
      <c r="T30" s="512"/>
      <c r="U30" s="513"/>
      <c r="V30" s="514"/>
      <c r="W30" s="515"/>
      <c r="X30" s="513"/>
      <c r="Y30" s="514"/>
      <c r="Z30" s="530">
        <f t="shared" si="1"/>
        <v>0</v>
      </c>
      <c r="AA30" s="531"/>
      <c r="AB30" s="532"/>
      <c r="AC30" s="519"/>
      <c r="AD30" s="520"/>
      <c r="AE30" s="520"/>
      <c r="AF30" s="520"/>
      <c r="AG30" s="521"/>
      <c r="AH30" s="497"/>
      <c r="AI30" s="498"/>
      <c r="AJ30" s="499"/>
      <c r="AK30" s="497"/>
      <c r="AL30" s="498"/>
      <c r="AM30" s="499"/>
      <c r="AN30" s="500"/>
      <c r="AO30" s="501"/>
      <c r="AP30" s="502"/>
    </row>
    <row r="31" spans="1:42" s="22" customFormat="1" ht="22.7" customHeight="1" x14ac:dyDescent="0.15">
      <c r="A31" s="503"/>
      <c r="B31" s="504"/>
      <c r="C31" s="504"/>
      <c r="D31" s="505"/>
      <c r="E31" s="528" t="str">
        <f t="shared" si="0"/>
        <v/>
      </c>
      <c r="F31" s="529"/>
      <c r="G31" s="525"/>
      <c r="H31" s="526"/>
      <c r="I31" s="526"/>
      <c r="J31" s="25" t="s">
        <v>166</v>
      </c>
      <c r="K31" s="526"/>
      <c r="L31" s="526"/>
      <c r="M31" s="526"/>
      <c r="N31" s="510"/>
      <c r="O31" s="510"/>
      <c r="P31" s="510"/>
      <c r="Q31" s="527"/>
      <c r="R31" s="527"/>
      <c r="S31" s="527"/>
      <c r="T31" s="512"/>
      <c r="U31" s="513"/>
      <c r="V31" s="514"/>
      <c r="W31" s="515"/>
      <c r="X31" s="513"/>
      <c r="Y31" s="514"/>
      <c r="Z31" s="530">
        <f t="shared" si="1"/>
        <v>0</v>
      </c>
      <c r="AA31" s="531"/>
      <c r="AB31" s="532"/>
      <c r="AC31" s="519"/>
      <c r="AD31" s="520"/>
      <c r="AE31" s="520"/>
      <c r="AF31" s="520"/>
      <c r="AG31" s="521"/>
      <c r="AH31" s="497"/>
      <c r="AI31" s="498"/>
      <c r="AJ31" s="499"/>
      <c r="AK31" s="497"/>
      <c r="AL31" s="498"/>
      <c r="AM31" s="499"/>
      <c r="AN31" s="500"/>
      <c r="AO31" s="501"/>
      <c r="AP31" s="502"/>
    </row>
    <row r="32" spans="1:42" s="22" customFormat="1" ht="22.7" customHeight="1" x14ac:dyDescent="0.15">
      <c r="A32" s="503"/>
      <c r="B32" s="504"/>
      <c r="C32" s="504"/>
      <c r="D32" s="505"/>
      <c r="E32" s="528" t="str">
        <f t="shared" si="0"/>
        <v/>
      </c>
      <c r="F32" s="529"/>
      <c r="G32" s="508"/>
      <c r="H32" s="509"/>
      <c r="I32" s="509"/>
      <c r="J32" s="24" t="s">
        <v>166</v>
      </c>
      <c r="K32" s="509"/>
      <c r="L32" s="509"/>
      <c r="M32" s="509"/>
      <c r="N32" s="510"/>
      <c r="O32" s="510"/>
      <c r="P32" s="510"/>
      <c r="Q32" s="511"/>
      <c r="R32" s="511"/>
      <c r="S32" s="511"/>
      <c r="T32" s="512"/>
      <c r="U32" s="513"/>
      <c r="V32" s="514"/>
      <c r="W32" s="515"/>
      <c r="X32" s="513"/>
      <c r="Y32" s="514"/>
      <c r="Z32" s="530">
        <f t="shared" si="1"/>
        <v>0</v>
      </c>
      <c r="AA32" s="531"/>
      <c r="AB32" s="532"/>
      <c r="AC32" s="519"/>
      <c r="AD32" s="520"/>
      <c r="AE32" s="520"/>
      <c r="AF32" s="520"/>
      <c r="AG32" s="521"/>
      <c r="AH32" s="497"/>
      <c r="AI32" s="498"/>
      <c r="AJ32" s="499"/>
      <c r="AK32" s="497"/>
      <c r="AL32" s="498"/>
      <c r="AM32" s="499"/>
      <c r="AN32" s="500"/>
      <c r="AO32" s="501"/>
      <c r="AP32" s="502"/>
    </row>
    <row r="33" spans="1:42" s="22" customFormat="1" ht="22.7" customHeight="1" x14ac:dyDescent="0.15">
      <c r="A33" s="503"/>
      <c r="B33" s="504"/>
      <c r="C33" s="504"/>
      <c r="D33" s="505"/>
      <c r="E33" s="528" t="str">
        <f t="shared" si="0"/>
        <v/>
      </c>
      <c r="F33" s="529"/>
      <c r="G33" s="508"/>
      <c r="H33" s="509"/>
      <c r="I33" s="509"/>
      <c r="J33" s="24" t="s">
        <v>166</v>
      </c>
      <c r="K33" s="509"/>
      <c r="L33" s="509"/>
      <c r="M33" s="509"/>
      <c r="N33" s="510"/>
      <c r="O33" s="510"/>
      <c r="P33" s="510"/>
      <c r="Q33" s="511"/>
      <c r="R33" s="511"/>
      <c r="S33" s="511"/>
      <c r="T33" s="512"/>
      <c r="U33" s="513"/>
      <c r="V33" s="514"/>
      <c r="W33" s="515"/>
      <c r="X33" s="513"/>
      <c r="Y33" s="514"/>
      <c r="Z33" s="530">
        <f t="shared" si="1"/>
        <v>0</v>
      </c>
      <c r="AA33" s="531"/>
      <c r="AB33" s="532"/>
      <c r="AC33" s="519"/>
      <c r="AD33" s="520"/>
      <c r="AE33" s="520"/>
      <c r="AF33" s="520"/>
      <c r="AG33" s="521"/>
      <c r="AH33" s="497"/>
      <c r="AI33" s="498"/>
      <c r="AJ33" s="499"/>
      <c r="AK33" s="497"/>
      <c r="AL33" s="498"/>
      <c r="AM33" s="499"/>
      <c r="AN33" s="500"/>
      <c r="AO33" s="501"/>
      <c r="AP33" s="502"/>
    </row>
    <row r="34" spans="1:42" s="128" customFormat="1" ht="22.7" customHeight="1" thickBot="1" x14ac:dyDescent="0.2">
      <c r="A34" s="522"/>
      <c r="B34" s="523"/>
      <c r="C34" s="523"/>
      <c r="D34" s="524"/>
      <c r="E34" s="528" t="str">
        <f t="shared" ref="E34:E50" si="2">IF(A34="","",A34)</f>
        <v/>
      </c>
      <c r="F34" s="529"/>
      <c r="G34" s="508"/>
      <c r="H34" s="509"/>
      <c r="I34" s="509"/>
      <c r="J34" s="130" t="s">
        <v>166</v>
      </c>
      <c r="K34" s="526"/>
      <c r="L34" s="526"/>
      <c r="M34" s="526"/>
      <c r="N34" s="510"/>
      <c r="O34" s="510"/>
      <c r="P34" s="510"/>
      <c r="Q34" s="527"/>
      <c r="R34" s="527"/>
      <c r="S34" s="527"/>
      <c r="T34" s="512"/>
      <c r="U34" s="513"/>
      <c r="V34" s="514"/>
      <c r="W34" s="515"/>
      <c r="X34" s="513"/>
      <c r="Y34" s="514"/>
      <c r="Z34" s="530">
        <f t="shared" ref="Z34:Z50" si="3">SUM(T34:Y34)</f>
        <v>0</v>
      </c>
      <c r="AA34" s="531"/>
      <c r="AB34" s="532"/>
      <c r="AC34" s="519"/>
      <c r="AD34" s="520"/>
      <c r="AE34" s="520"/>
      <c r="AF34" s="520"/>
      <c r="AG34" s="521"/>
      <c r="AH34" s="497"/>
      <c r="AI34" s="498"/>
      <c r="AJ34" s="499"/>
      <c r="AK34" s="497"/>
      <c r="AL34" s="498"/>
      <c r="AM34" s="499"/>
      <c r="AN34" s="500"/>
      <c r="AO34" s="501"/>
      <c r="AP34" s="502"/>
    </row>
    <row r="35" spans="1:42" s="128" customFormat="1" ht="22.7" hidden="1" customHeight="1" outlineLevel="1" x14ac:dyDescent="0.15">
      <c r="A35" s="522"/>
      <c r="B35" s="523"/>
      <c r="C35" s="523"/>
      <c r="D35" s="524"/>
      <c r="E35" s="506" t="str">
        <f t="shared" si="2"/>
        <v/>
      </c>
      <c r="F35" s="507"/>
      <c r="G35" s="508"/>
      <c r="H35" s="509"/>
      <c r="I35" s="509"/>
      <c r="J35" s="129" t="s">
        <v>166</v>
      </c>
      <c r="K35" s="509"/>
      <c r="L35" s="509"/>
      <c r="M35" s="509"/>
      <c r="N35" s="510"/>
      <c r="O35" s="510"/>
      <c r="P35" s="510"/>
      <c r="Q35" s="511"/>
      <c r="R35" s="511"/>
      <c r="S35" s="511"/>
      <c r="T35" s="512"/>
      <c r="U35" s="513"/>
      <c r="V35" s="514"/>
      <c r="W35" s="515"/>
      <c r="X35" s="513"/>
      <c r="Y35" s="514"/>
      <c r="Z35" s="516">
        <f t="shared" si="3"/>
        <v>0</v>
      </c>
      <c r="AA35" s="517"/>
      <c r="AB35" s="518"/>
      <c r="AC35" s="519"/>
      <c r="AD35" s="520"/>
      <c r="AE35" s="520"/>
      <c r="AF35" s="520"/>
      <c r="AG35" s="521"/>
      <c r="AH35" s="497"/>
      <c r="AI35" s="498"/>
      <c r="AJ35" s="499"/>
      <c r="AK35" s="497"/>
      <c r="AL35" s="498"/>
      <c r="AM35" s="499"/>
      <c r="AN35" s="500"/>
      <c r="AO35" s="501"/>
      <c r="AP35" s="502"/>
    </row>
    <row r="36" spans="1:42" s="128" customFormat="1" ht="22.7" hidden="1" customHeight="1" outlineLevel="1" x14ac:dyDescent="0.15">
      <c r="A36" s="522"/>
      <c r="B36" s="523"/>
      <c r="C36" s="523"/>
      <c r="D36" s="524"/>
      <c r="E36" s="506" t="str">
        <f t="shared" si="2"/>
        <v/>
      </c>
      <c r="F36" s="507"/>
      <c r="G36" s="508"/>
      <c r="H36" s="509"/>
      <c r="I36" s="509"/>
      <c r="J36" s="129" t="s">
        <v>166</v>
      </c>
      <c r="K36" s="509"/>
      <c r="L36" s="509"/>
      <c r="M36" s="509"/>
      <c r="N36" s="510"/>
      <c r="O36" s="510"/>
      <c r="P36" s="510"/>
      <c r="Q36" s="511"/>
      <c r="R36" s="511"/>
      <c r="S36" s="511"/>
      <c r="T36" s="512"/>
      <c r="U36" s="513"/>
      <c r="V36" s="514"/>
      <c r="W36" s="515"/>
      <c r="X36" s="513"/>
      <c r="Y36" s="514"/>
      <c r="Z36" s="516">
        <f t="shared" si="3"/>
        <v>0</v>
      </c>
      <c r="AA36" s="517"/>
      <c r="AB36" s="518"/>
      <c r="AC36" s="519"/>
      <c r="AD36" s="520"/>
      <c r="AE36" s="520"/>
      <c r="AF36" s="520"/>
      <c r="AG36" s="521"/>
      <c r="AH36" s="497"/>
      <c r="AI36" s="498"/>
      <c r="AJ36" s="499"/>
      <c r="AK36" s="497"/>
      <c r="AL36" s="498"/>
      <c r="AM36" s="499"/>
      <c r="AN36" s="500"/>
      <c r="AO36" s="501"/>
      <c r="AP36" s="502"/>
    </row>
    <row r="37" spans="1:42" s="128" customFormat="1" ht="22.7" hidden="1" customHeight="1" outlineLevel="1" x14ac:dyDescent="0.15">
      <c r="A37" s="522"/>
      <c r="B37" s="523"/>
      <c r="C37" s="523"/>
      <c r="D37" s="524"/>
      <c r="E37" s="506" t="str">
        <f t="shared" si="2"/>
        <v/>
      </c>
      <c r="F37" s="507"/>
      <c r="G37" s="508"/>
      <c r="H37" s="509"/>
      <c r="I37" s="509"/>
      <c r="J37" s="129" t="s">
        <v>166</v>
      </c>
      <c r="K37" s="509"/>
      <c r="L37" s="509"/>
      <c r="M37" s="509"/>
      <c r="N37" s="510"/>
      <c r="O37" s="510"/>
      <c r="P37" s="510"/>
      <c r="Q37" s="511"/>
      <c r="R37" s="511"/>
      <c r="S37" s="511"/>
      <c r="T37" s="512"/>
      <c r="U37" s="513"/>
      <c r="V37" s="514"/>
      <c r="W37" s="515"/>
      <c r="X37" s="513"/>
      <c r="Y37" s="514"/>
      <c r="Z37" s="516">
        <f t="shared" si="3"/>
        <v>0</v>
      </c>
      <c r="AA37" s="517"/>
      <c r="AB37" s="518"/>
      <c r="AC37" s="519"/>
      <c r="AD37" s="520"/>
      <c r="AE37" s="520"/>
      <c r="AF37" s="520"/>
      <c r="AG37" s="521"/>
      <c r="AH37" s="497"/>
      <c r="AI37" s="498"/>
      <c r="AJ37" s="499"/>
      <c r="AK37" s="497"/>
      <c r="AL37" s="498"/>
      <c r="AM37" s="499"/>
      <c r="AN37" s="500"/>
      <c r="AO37" s="501"/>
      <c r="AP37" s="502"/>
    </row>
    <row r="38" spans="1:42" s="128" customFormat="1" ht="22.7" hidden="1" customHeight="1" outlineLevel="1" x14ac:dyDescent="0.15">
      <c r="A38" s="522"/>
      <c r="B38" s="523"/>
      <c r="C38" s="523"/>
      <c r="D38" s="524"/>
      <c r="E38" s="506" t="str">
        <f t="shared" si="2"/>
        <v/>
      </c>
      <c r="F38" s="507"/>
      <c r="G38" s="525"/>
      <c r="H38" s="526"/>
      <c r="I38" s="526"/>
      <c r="J38" s="130" t="s">
        <v>166</v>
      </c>
      <c r="K38" s="526"/>
      <c r="L38" s="526"/>
      <c r="M38" s="526"/>
      <c r="N38" s="510"/>
      <c r="O38" s="510"/>
      <c r="P38" s="510"/>
      <c r="Q38" s="527"/>
      <c r="R38" s="527"/>
      <c r="S38" s="527"/>
      <c r="T38" s="512"/>
      <c r="U38" s="513"/>
      <c r="V38" s="514"/>
      <c r="W38" s="515"/>
      <c r="X38" s="513"/>
      <c r="Y38" s="514"/>
      <c r="Z38" s="516">
        <f t="shared" si="3"/>
        <v>0</v>
      </c>
      <c r="AA38" s="517"/>
      <c r="AB38" s="518"/>
      <c r="AC38" s="519"/>
      <c r="AD38" s="520"/>
      <c r="AE38" s="520"/>
      <c r="AF38" s="520"/>
      <c r="AG38" s="521"/>
      <c r="AH38" s="497"/>
      <c r="AI38" s="498"/>
      <c r="AJ38" s="499"/>
      <c r="AK38" s="497"/>
      <c r="AL38" s="498"/>
      <c r="AM38" s="499"/>
      <c r="AN38" s="500"/>
      <c r="AO38" s="501"/>
      <c r="AP38" s="502"/>
    </row>
    <row r="39" spans="1:42" s="128" customFormat="1" ht="22.7" hidden="1" customHeight="1" outlineLevel="1" x14ac:dyDescent="0.15">
      <c r="A39" s="503"/>
      <c r="B39" s="504"/>
      <c r="C39" s="504"/>
      <c r="D39" s="505"/>
      <c r="E39" s="506" t="str">
        <f t="shared" si="2"/>
        <v/>
      </c>
      <c r="F39" s="507"/>
      <c r="G39" s="508"/>
      <c r="H39" s="509"/>
      <c r="I39" s="509"/>
      <c r="J39" s="129" t="s">
        <v>166</v>
      </c>
      <c r="K39" s="509"/>
      <c r="L39" s="509"/>
      <c r="M39" s="509"/>
      <c r="N39" s="510"/>
      <c r="O39" s="510"/>
      <c r="P39" s="510"/>
      <c r="Q39" s="511"/>
      <c r="R39" s="511"/>
      <c r="S39" s="511"/>
      <c r="T39" s="512"/>
      <c r="U39" s="513"/>
      <c r="V39" s="514"/>
      <c r="W39" s="515"/>
      <c r="X39" s="513"/>
      <c r="Y39" s="514"/>
      <c r="Z39" s="516">
        <f t="shared" si="3"/>
        <v>0</v>
      </c>
      <c r="AA39" s="517"/>
      <c r="AB39" s="518"/>
      <c r="AC39" s="519"/>
      <c r="AD39" s="520"/>
      <c r="AE39" s="520"/>
      <c r="AF39" s="520"/>
      <c r="AG39" s="521"/>
      <c r="AH39" s="497"/>
      <c r="AI39" s="498"/>
      <c r="AJ39" s="499"/>
      <c r="AK39" s="497"/>
      <c r="AL39" s="498"/>
      <c r="AM39" s="499"/>
      <c r="AN39" s="500"/>
      <c r="AO39" s="501"/>
      <c r="AP39" s="502"/>
    </row>
    <row r="40" spans="1:42" s="128" customFormat="1" ht="22.7" hidden="1" customHeight="1" outlineLevel="1" x14ac:dyDescent="0.15">
      <c r="A40" s="503"/>
      <c r="B40" s="504"/>
      <c r="C40" s="504"/>
      <c r="D40" s="505"/>
      <c r="E40" s="506" t="str">
        <f t="shared" si="2"/>
        <v/>
      </c>
      <c r="F40" s="507"/>
      <c r="G40" s="508"/>
      <c r="H40" s="509"/>
      <c r="I40" s="509"/>
      <c r="J40" s="129" t="s">
        <v>166</v>
      </c>
      <c r="K40" s="509"/>
      <c r="L40" s="509"/>
      <c r="M40" s="509"/>
      <c r="N40" s="510"/>
      <c r="O40" s="510"/>
      <c r="P40" s="510"/>
      <c r="Q40" s="511"/>
      <c r="R40" s="511"/>
      <c r="S40" s="511"/>
      <c r="T40" s="512"/>
      <c r="U40" s="513"/>
      <c r="V40" s="514"/>
      <c r="W40" s="515"/>
      <c r="X40" s="513"/>
      <c r="Y40" s="514"/>
      <c r="Z40" s="516">
        <f t="shared" si="3"/>
        <v>0</v>
      </c>
      <c r="AA40" s="517"/>
      <c r="AB40" s="518"/>
      <c r="AC40" s="519"/>
      <c r="AD40" s="520"/>
      <c r="AE40" s="520"/>
      <c r="AF40" s="520"/>
      <c r="AG40" s="521"/>
      <c r="AH40" s="497"/>
      <c r="AI40" s="498"/>
      <c r="AJ40" s="499"/>
      <c r="AK40" s="497"/>
      <c r="AL40" s="498"/>
      <c r="AM40" s="499"/>
      <c r="AN40" s="500"/>
      <c r="AO40" s="501"/>
      <c r="AP40" s="502"/>
    </row>
    <row r="41" spans="1:42" s="128" customFormat="1" ht="22.7" hidden="1" customHeight="1" outlineLevel="1" x14ac:dyDescent="0.15">
      <c r="A41" s="503"/>
      <c r="B41" s="504"/>
      <c r="C41" s="504"/>
      <c r="D41" s="505"/>
      <c r="E41" s="506" t="str">
        <f t="shared" si="2"/>
        <v/>
      </c>
      <c r="F41" s="507"/>
      <c r="G41" s="508"/>
      <c r="H41" s="509"/>
      <c r="I41" s="509"/>
      <c r="J41" s="129" t="s">
        <v>166</v>
      </c>
      <c r="K41" s="509"/>
      <c r="L41" s="509"/>
      <c r="M41" s="509"/>
      <c r="N41" s="510"/>
      <c r="O41" s="510"/>
      <c r="P41" s="510"/>
      <c r="Q41" s="511"/>
      <c r="R41" s="511"/>
      <c r="S41" s="511"/>
      <c r="T41" s="512"/>
      <c r="U41" s="513"/>
      <c r="V41" s="514"/>
      <c r="W41" s="515"/>
      <c r="X41" s="513"/>
      <c r="Y41" s="514"/>
      <c r="Z41" s="516">
        <f t="shared" si="3"/>
        <v>0</v>
      </c>
      <c r="AA41" s="517"/>
      <c r="AB41" s="518"/>
      <c r="AC41" s="519"/>
      <c r="AD41" s="520"/>
      <c r="AE41" s="520"/>
      <c r="AF41" s="520"/>
      <c r="AG41" s="521"/>
      <c r="AH41" s="497"/>
      <c r="AI41" s="498"/>
      <c r="AJ41" s="499"/>
      <c r="AK41" s="497"/>
      <c r="AL41" s="498"/>
      <c r="AM41" s="499"/>
      <c r="AN41" s="500"/>
      <c r="AO41" s="501"/>
      <c r="AP41" s="502"/>
    </row>
    <row r="42" spans="1:42" s="128" customFormat="1" ht="22.7" hidden="1" customHeight="1" outlineLevel="1" x14ac:dyDescent="0.15">
      <c r="A42" s="522"/>
      <c r="B42" s="523"/>
      <c r="C42" s="523"/>
      <c r="D42" s="524"/>
      <c r="E42" s="506" t="str">
        <f t="shared" ref="E42:E47" si="4">IF(A42="","",A42)</f>
        <v/>
      </c>
      <c r="F42" s="507"/>
      <c r="G42" s="508"/>
      <c r="H42" s="509"/>
      <c r="I42" s="509"/>
      <c r="J42" s="129" t="s">
        <v>166</v>
      </c>
      <c r="K42" s="509"/>
      <c r="L42" s="509"/>
      <c r="M42" s="509"/>
      <c r="N42" s="510"/>
      <c r="O42" s="510"/>
      <c r="P42" s="510"/>
      <c r="Q42" s="511"/>
      <c r="R42" s="511"/>
      <c r="S42" s="511"/>
      <c r="T42" s="512"/>
      <c r="U42" s="513"/>
      <c r="V42" s="514"/>
      <c r="W42" s="515"/>
      <c r="X42" s="513"/>
      <c r="Y42" s="514"/>
      <c r="Z42" s="516">
        <f t="shared" ref="Z42:Z47" si="5">SUM(T42:Y42)</f>
        <v>0</v>
      </c>
      <c r="AA42" s="517"/>
      <c r="AB42" s="518"/>
      <c r="AC42" s="519"/>
      <c r="AD42" s="520"/>
      <c r="AE42" s="520"/>
      <c r="AF42" s="520"/>
      <c r="AG42" s="521"/>
      <c r="AH42" s="497"/>
      <c r="AI42" s="498"/>
      <c r="AJ42" s="499"/>
      <c r="AK42" s="497"/>
      <c r="AL42" s="498"/>
      <c r="AM42" s="499"/>
      <c r="AN42" s="500"/>
      <c r="AO42" s="501"/>
      <c r="AP42" s="502"/>
    </row>
    <row r="43" spans="1:42" s="128" customFormat="1" ht="22.7" hidden="1" customHeight="1" outlineLevel="1" x14ac:dyDescent="0.15">
      <c r="A43" s="522"/>
      <c r="B43" s="523"/>
      <c r="C43" s="523"/>
      <c r="D43" s="524"/>
      <c r="E43" s="506" t="str">
        <f t="shared" si="4"/>
        <v/>
      </c>
      <c r="F43" s="507"/>
      <c r="G43" s="508"/>
      <c r="H43" s="509"/>
      <c r="I43" s="509"/>
      <c r="J43" s="129" t="s">
        <v>166</v>
      </c>
      <c r="K43" s="509"/>
      <c r="L43" s="509"/>
      <c r="M43" s="509"/>
      <c r="N43" s="510"/>
      <c r="O43" s="510"/>
      <c r="P43" s="510"/>
      <c r="Q43" s="511"/>
      <c r="R43" s="511"/>
      <c r="S43" s="511"/>
      <c r="T43" s="512"/>
      <c r="U43" s="513"/>
      <c r="V43" s="514"/>
      <c r="W43" s="515"/>
      <c r="X43" s="513"/>
      <c r="Y43" s="514"/>
      <c r="Z43" s="516">
        <f t="shared" si="5"/>
        <v>0</v>
      </c>
      <c r="AA43" s="517"/>
      <c r="AB43" s="518"/>
      <c r="AC43" s="519"/>
      <c r="AD43" s="520"/>
      <c r="AE43" s="520"/>
      <c r="AF43" s="520"/>
      <c r="AG43" s="521"/>
      <c r="AH43" s="497"/>
      <c r="AI43" s="498"/>
      <c r="AJ43" s="499"/>
      <c r="AK43" s="497"/>
      <c r="AL43" s="498"/>
      <c r="AM43" s="499"/>
      <c r="AN43" s="500"/>
      <c r="AO43" s="501"/>
      <c r="AP43" s="502"/>
    </row>
    <row r="44" spans="1:42" s="128" customFormat="1" ht="22.7" hidden="1" customHeight="1" outlineLevel="1" x14ac:dyDescent="0.15">
      <c r="A44" s="522"/>
      <c r="B44" s="523"/>
      <c r="C44" s="523"/>
      <c r="D44" s="524"/>
      <c r="E44" s="506" t="str">
        <f t="shared" si="4"/>
        <v/>
      </c>
      <c r="F44" s="507"/>
      <c r="G44" s="525"/>
      <c r="H44" s="526"/>
      <c r="I44" s="526"/>
      <c r="J44" s="130" t="s">
        <v>166</v>
      </c>
      <c r="K44" s="526"/>
      <c r="L44" s="526"/>
      <c r="M44" s="526"/>
      <c r="N44" s="510"/>
      <c r="O44" s="510"/>
      <c r="P44" s="510"/>
      <c r="Q44" s="527"/>
      <c r="R44" s="527"/>
      <c r="S44" s="527"/>
      <c r="T44" s="512"/>
      <c r="U44" s="513"/>
      <c r="V44" s="514"/>
      <c r="W44" s="515"/>
      <c r="X44" s="513"/>
      <c r="Y44" s="514"/>
      <c r="Z44" s="516">
        <f t="shared" si="5"/>
        <v>0</v>
      </c>
      <c r="AA44" s="517"/>
      <c r="AB44" s="518"/>
      <c r="AC44" s="519"/>
      <c r="AD44" s="520"/>
      <c r="AE44" s="520"/>
      <c r="AF44" s="520"/>
      <c r="AG44" s="521"/>
      <c r="AH44" s="497"/>
      <c r="AI44" s="498"/>
      <c r="AJ44" s="499"/>
      <c r="AK44" s="497"/>
      <c r="AL44" s="498"/>
      <c r="AM44" s="499"/>
      <c r="AN44" s="500"/>
      <c r="AO44" s="501"/>
      <c r="AP44" s="502"/>
    </row>
    <row r="45" spans="1:42" s="128" customFormat="1" ht="22.7" hidden="1" customHeight="1" outlineLevel="1" x14ac:dyDescent="0.15">
      <c r="A45" s="503"/>
      <c r="B45" s="504"/>
      <c r="C45" s="504"/>
      <c r="D45" s="505"/>
      <c r="E45" s="506" t="str">
        <f t="shared" si="4"/>
        <v/>
      </c>
      <c r="F45" s="507"/>
      <c r="G45" s="508"/>
      <c r="H45" s="509"/>
      <c r="I45" s="509"/>
      <c r="J45" s="129" t="s">
        <v>166</v>
      </c>
      <c r="K45" s="509"/>
      <c r="L45" s="509"/>
      <c r="M45" s="509"/>
      <c r="N45" s="510"/>
      <c r="O45" s="510"/>
      <c r="P45" s="510"/>
      <c r="Q45" s="511"/>
      <c r="R45" s="511"/>
      <c r="S45" s="511"/>
      <c r="T45" s="512"/>
      <c r="U45" s="513"/>
      <c r="V45" s="514"/>
      <c r="W45" s="515"/>
      <c r="X45" s="513"/>
      <c r="Y45" s="514"/>
      <c r="Z45" s="516">
        <f t="shared" si="5"/>
        <v>0</v>
      </c>
      <c r="AA45" s="517"/>
      <c r="AB45" s="518"/>
      <c r="AC45" s="519"/>
      <c r="AD45" s="520"/>
      <c r="AE45" s="520"/>
      <c r="AF45" s="520"/>
      <c r="AG45" s="521"/>
      <c r="AH45" s="497"/>
      <c r="AI45" s="498"/>
      <c r="AJ45" s="499"/>
      <c r="AK45" s="497"/>
      <c r="AL45" s="498"/>
      <c r="AM45" s="499"/>
      <c r="AN45" s="500"/>
      <c r="AO45" s="501"/>
      <c r="AP45" s="502"/>
    </row>
    <row r="46" spans="1:42" s="128" customFormat="1" ht="22.7" hidden="1" customHeight="1" outlineLevel="1" x14ac:dyDescent="0.15">
      <c r="A46" s="503"/>
      <c r="B46" s="504"/>
      <c r="C46" s="504"/>
      <c r="D46" s="505"/>
      <c r="E46" s="506" t="str">
        <f t="shared" si="4"/>
        <v/>
      </c>
      <c r="F46" s="507"/>
      <c r="G46" s="508"/>
      <c r="H46" s="509"/>
      <c r="I46" s="509"/>
      <c r="J46" s="129" t="s">
        <v>166</v>
      </c>
      <c r="K46" s="509"/>
      <c r="L46" s="509"/>
      <c r="M46" s="509"/>
      <c r="N46" s="510"/>
      <c r="O46" s="510"/>
      <c r="P46" s="510"/>
      <c r="Q46" s="511"/>
      <c r="R46" s="511"/>
      <c r="S46" s="511"/>
      <c r="T46" s="512"/>
      <c r="U46" s="513"/>
      <c r="V46" s="514"/>
      <c r="W46" s="515"/>
      <c r="X46" s="513"/>
      <c r="Y46" s="514"/>
      <c r="Z46" s="516">
        <f t="shared" si="5"/>
        <v>0</v>
      </c>
      <c r="AA46" s="517"/>
      <c r="AB46" s="518"/>
      <c r="AC46" s="519"/>
      <c r="AD46" s="520"/>
      <c r="AE46" s="520"/>
      <c r="AF46" s="520"/>
      <c r="AG46" s="521"/>
      <c r="AH46" s="497"/>
      <c r="AI46" s="498"/>
      <c r="AJ46" s="499"/>
      <c r="AK46" s="497"/>
      <c r="AL46" s="498"/>
      <c r="AM46" s="499"/>
      <c r="AN46" s="500"/>
      <c r="AO46" s="501"/>
      <c r="AP46" s="502"/>
    </row>
    <row r="47" spans="1:42" s="128" customFormat="1" ht="22.7" hidden="1" customHeight="1" outlineLevel="1" x14ac:dyDescent="0.15">
      <c r="A47" s="503"/>
      <c r="B47" s="504"/>
      <c r="C47" s="504"/>
      <c r="D47" s="505"/>
      <c r="E47" s="506" t="str">
        <f t="shared" si="4"/>
        <v/>
      </c>
      <c r="F47" s="507"/>
      <c r="G47" s="508"/>
      <c r="H47" s="509"/>
      <c r="I47" s="509"/>
      <c r="J47" s="129" t="s">
        <v>166</v>
      </c>
      <c r="K47" s="509"/>
      <c r="L47" s="509"/>
      <c r="M47" s="509"/>
      <c r="N47" s="510"/>
      <c r="O47" s="510"/>
      <c r="P47" s="510"/>
      <c r="Q47" s="511"/>
      <c r="R47" s="511"/>
      <c r="S47" s="511"/>
      <c r="T47" s="512"/>
      <c r="U47" s="513"/>
      <c r="V47" s="514"/>
      <c r="W47" s="515"/>
      <c r="X47" s="513"/>
      <c r="Y47" s="514"/>
      <c r="Z47" s="516">
        <f t="shared" si="5"/>
        <v>0</v>
      </c>
      <c r="AA47" s="517"/>
      <c r="AB47" s="518"/>
      <c r="AC47" s="519"/>
      <c r="AD47" s="520"/>
      <c r="AE47" s="520"/>
      <c r="AF47" s="520"/>
      <c r="AG47" s="521"/>
      <c r="AH47" s="497"/>
      <c r="AI47" s="498"/>
      <c r="AJ47" s="499"/>
      <c r="AK47" s="497"/>
      <c r="AL47" s="498"/>
      <c r="AM47" s="499"/>
      <c r="AN47" s="500"/>
      <c r="AO47" s="501"/>
      <c r="AP47" s="502"/>
    </row>
    <row r="48" spans="1:42" s="128" customFormat="1" ht="22.7" hidden="1" customHeight="1" outlineLevel="1" x14ac:dyDescent="0.15">
      <c r="A48" s="503"/>
      <c r="B48" s="504"/>
      <c r="C48" s="504"/>
      <c r="D48" s="505"/>
      <c r="E48" s="506" t="str">
        <f t="shared" si="2"/>
        <v/>
      </c>
      <c r="F48" s="507"/>
      <c r="G48" s="525"/>
      <c r="H48" s="526"/>
      <c r="I48" s="526"/>
      <c r="J48" s="130" t="s">
        <v>166</v>
      </c>
      <c r="K48" s="526"/>
      <c r="L48" s="526"/>
      <c r="M48" s="526"/>
      <c r="N48" s="510"/>
      <c r="O48" s="510"/>
      <c r="P48" s="510"/>
      <c r="Q48" s="527"/>
      <c r="R48" s="527"/>
      <c r="S48" s="527"/>
      <c r="T48" s="512"/>
      <c r="U48" s="513"/>
      <c r="V48" s="514"/>
      <c r="W48" s="515"/>
      <c r="X48" s="513"/>
      <c r="Y48" s="514"/>
      <c r="Z48" s="516">
        <f t="shared" si="3"/>
        <v>0</v>
      </c>
      <c r="AA48" s="517"/>
      <c r="AB48" s="518"/>
      <c r="AC48" s="519"/>
      <c r="AD48" s="520"/>
      <c r="AE48" s="520"/>
      <c r="AF48" s="520"/>
      <c r="AG48" s="521"/>
      <c r="AH48" s="497"/>
      <c r="AI48" s="498"/>
      <c r="AJ48" s="499"/>
      <c r="AK48" s="497"/>
      <c r="AL48" s="498"/>
      <c r="AM48" s="499"/>
      <c r="AN48" s="500"/>
      <c r="AO48" s="501"/>
      <c r="AP48" s="502"/>
    </row>
    <row r="49" spans="1:42" s="128" customFormat="1" ht="22.7" hidden="1" customHeight="1" outlineLevel="1" x14ac:dyDescent="0.15">
      <c r="A49" s="503"/>
      <c r="B49" s="504"/>
      <c r="C49" s="504"/>
      <c r="D49" s="505"/>
      <c r="E49" s="506" t="str">
        <f t="shared" si="2"/>
        <v/>
      </c>
      <c r="F49" s="507"/>
      <c r="G49" s="508"/>
      <c r="H49" s="509"/>
      <c r="I49" s="509"/>
      <c r="J49" s="129" t="s">
        <v>166</v>
      </c>
      <c r="K49" s="509"/>
      <c r="L49" s="509"/>
      <c r="M49" s="509"/>
      <c r="N49" s="510"/>
      <c r="O49" s="510"/>
      <c r="P49" s="510"/>
      <c r="Q49" s="511"/>
      <c r="R49" s="511"/>
      <c r="S49" s="511"/>
      <c r="T49" s="512"/>
      <c r="U49" s="513"/>
      <c r="V49" s="514"/>
      <c r="W49" s="515"/>
      <c r="X49" s="513"/>
      <c r="Y49" s="514"/>
      <c r="Z49" s="516">
        <f t="shared" si="3"/>
        <v>0</v>
      </c>
      <c r="AA49" s="517"/>
      <c r="AB49" s="518"/>
      <c r="AC49" s="519"/>
      <c r="AD49" s="520"/>
      <c r="AE49" s="520"/>
      <c r="AF49" s="520"/>
      <c r="AG49" s="521"/>
      <c r="AH49" s="497"/>
      <c r="AI49" s="498"/>
      <c r="AJ49" s="499"/>
      <c r="AK49" s="497"/>
      <c r="AL49" s="498"/>
      <c r="AM49" s="499"/>
      <c r="AN49" s="500"/>
      <c r="AO49" s="501"/>
      <c r="AP49" s="502"/>
    </row>
    <row r="50" spans="1:42" s="128" customFormat="1" ht="22.7" hidden="1" customHeight="1" outlineLevel="1" x14ac:dyDescent="0.15">
      <c r="A50" s="503"/>
      <c r="B50" s="504"/>
      <c r="C50" s="504"/>
      <c r="D50" s="505"/>
      <c r="E50" s="506" t="str">
        <f t="shared" si="2"/>
        <v/>
      </c>
      <c r="F50" s="507"/>
      <c r="G50" s="508"/>
      <c r="H50" s="509"/>
      <c r="I50" s="509"/>
      <c r="J50" s="129" t="s">
        <v>166</v>
      </c>
      <c r="K50" s="509"/>
      <c r="L50" s="509"/>
      <c r="M50" s="509"/>
      <c r="N50" s="510"/>
      <c r="O50" s="510"/>
      <c r="P50" s="510"/>
      <c r="Q50" s="511"/>
      <c r="R50" s="511"/>
      <c r="S50" s="511"/>
      <c r="T50" s="512"/>
      <c r="U50" s="513"/>
      <c r="V50" s="514"/>
      <c r="W50" s="515"/>
      <c r="X50" s="513"/>
      <c r="Y50" s="514"/>
      <c r="Z50" s="516">
        <f t="shared" si="3"/>
        <v>0</v>
      </c>
      <c r="AA50" s="517"/>
      <c r="AB50" s="518"/>
      <c r="AC50" s="519"/>
      <c r="AD50" s="520"/>
      <c r="AE50" s="520"/>
      <c r="AF50" s="520"/>
      <c r="AG50" s="521"/>
      <c r="AH50" s="497"/>
      <c r="AI50" s="498"/>
      <c r="AJ50" s="499"/>
      <c r="AK50" s="497"/>
      <c r="AL50" s="498"/>
      <c r="AM50" s="499"/>
      <c r="AN50" s="500"/>
      <c r="AO50" s="501"/>
      <c r="AP50" s="502"/>
    </row>
    <row r="51" spans="1:42" s="22" customFormat="1" ht="22.7" hidden="1" customHeight="1" outlineLevel="1" thickBot="1" x14ac:dyDescent="0.2">
      <c r="A51" s="503"/>
      <c r="B51" s="504"/>
      <c r="C51" s="504"/>
      <c r="D51" s="505"/>
      <c r="E51" s="506" t="str">
        <f t="shared" si="0"/>
        <v/>
      </c>
      <c r="F51" s="507"/>
      <c r="G51" s="562"/>
      <c r="H51" s="563"/>
      <c r="I51" s="563"/>
      <c r="J51" s="23" t="s">
        <v>166</v>
      </c>
      <c r="K51" s="563"/>
      <c r="L51" s="563"/>
      <c r="M51" s="563"/>
      <c r="N51" s="510"/>
      <c r="O51" s="510"/>
      <c r="P51" s="510"/>
      <c r="Q51" s="564"/>
      <c r="R51" s="564"/>
      <c r="S51" s="564"/>
      <c r="T51" s="565"/>
      <c r="U51" s="566"/>
      <c r="V51" s="567"/>
      <c r="W51" s="568"/>
      <c r="X51" s="566"/>
      <c r="Y51" s="567"/>
      <c r="Z51" s="569">
        <f t="shared" si="1"/>
        <v>0</v>
      </c>
      <c r="AA51" s="570"/>
      <c r="AB51" s="571"/>
      <c r="AC51" s="519"/>
      <c r="AD51" s="520"/>
      <c r="AE51" s="520"/>
      <c r="AF51" s="520"/>
      <c r="AG51" s="521"/>
      <c r="AH51" s="552"/>
      <c r="AI51" s="553"/>
      <c r="AJ51" s="554"/>
      <c r="AK51" s="552"/>
      <c r="AL51" s="553"/>
      <c r="AM51" s="554"/>
      <c r="AN51" s="555"/>
      <c r="AO51" s="556"/>
      <c r="AP51" s="557"/>
    </row>
    <row r="52" spans="1:42" ht="15" customHeight="1" collapsed="1" thickTop="1" x14ac:dyDescent="0.15">
      <c r="A52" s="558" t="s">
        <v>165</v>
      </c>
      <c r="B52" s="559"/>
      <c r="C52" s="559"/>
      <c r="D52" s="559"/>
      <c r="E52" s="559"/>
      <c r="F52" s="559"/>
      <c r="G52" s="559"/>
      <c r="H52" s="559"/>
      <c r="I52" s="559"/>
      <c r="J52" s="559"/>
      <c r="K52" s="559"/>
      <c r="L52" s="559"/>
      <c r="M52" s="559"/>
      <c r="N52" s="559"/>
      <c r="O52" s="559"/>
      <c r="P52" s="559"/>
      <c r="Q52" s="559"/>
      <c r="R52" s="559"/>
      <c r="S52" s="559"/>
      <c r="T52" s="559"/>
      <c r="U52" s="559"/>
      <c r="V52" s="559"/>
      <c r="W52" s="559"/>
      <c r="X52" s="559"/>
      <c r="Y52" s="559"/>
      <c r="Z52" s="540" t="s">
        <v>164</v>
      </c>
      <c r="AA52" s="541"/>
      <c r="AB52" s="542"/>
      <c r="AC52" s="540" t="s">
        <v>163</v>
      </c>
      <c r="AD52" s="541"/>
      <c r="AE52" s="541"/>
      <c r="AF52" s="541"/>
      <c r="AG52" s="542"/>
      <c r="AH52" s="540" t="s">
        <v>162</v>
      </c>
      <c r="AI52" s="541"/>
      <c r="AJ52" s="542"/>
      <c r="AK52" s="540" t="s">
        <v>161</v>
      </c>
      <c r="AL52" s="541"/>
      <c r="AM52" s="542"/>
      <c r="AN52" s="543"/>
      <c r="AO52" s="544"/>
      <c r="AP52" s="545"/>
    </row>
    <row r="53" spans="1:42" ht="22.7" customHeight="1" thickBot="1" x14ac:dyDescent="0.2">
      <c r="A53" s="560"/>
      <c r="B53" s="561"/>
      <c r="C53" s="561"/>
      <c r="D53" s="561"/>
      <c r="E53" s="561"/>
      <c r="F53" s="561"/>
      <c r="G53" s="561"/>
      <c r="H53" s="561"/>
      <c r="I53" s="561"/>
      <c r="J53" s="561"/>
      <c r="K53" s="561"/>
      <c r="L53" s="561"/>
      <c r="M53" s="561"/>
      <c r="N53" s="561"/>
      <c r="O53" s="561"/>
      <c r="P53" s="561"/>
      <c r="Q53" s="561"/>
      <c r="R53" s="561"/>
      <c r="S53" s="561"/>
      <c r="T53" s="561"/>
      <c r="U53" s="561"/>
      <c r="V53" s="561"/>
      <c r="W53" s="561"/>
      <c r="X53" s="561"/>
      <c r="Y53" s="561"/>
      <c r="Z53" s="549">
        <f>SUM(Z23:AB51)</f>
        <v>0</v>
      </c>
      <c r="AA53" s="550"/>
      <c r="AB53" s="551"/>
      <c r="AC53" s="549">
        <f>ROUNDDOWN((SUMIFS(Q23:S51,N23:P51,"自家用車")),0)*37</f>
        <v>0</v>
      </c>
      <c r="AD53" s="550"/>
      <c r="AE53" s="550"/>
      <c r="AF53" s="550"/>
      <c r="AG53" s="551"/>
      <c r="AH53" s="549">
        <f>SUM(AH23:AJ51)</f>
        <v>0</v>
      </c>
      <c r="AI53" s="550"/>
      <c r="AJ53" s="551"/>
      <c r="AK53" s="549">
        <f>SUM(AK23:AM51)</f>
        <v>0</v>
      </c>
      <c r="AL53" s="550"/>
      <c r="AM53" s="551"/>
      <c r="AN53" s="546"/>
      <c r="AO53" s="547"/>
      <c r="AP53" s="548"/>
    </row>
    <row r="54" spans="1:42" ht="11.25" customHeight="1" thickBot="1" x14ac:dyDescent="0.2">
      <c r="A54" s="582"/>
      <c r="B54" s="582"/>
      <c r="C54" s="582"/>
      <c r="D54" s="582"/>
      <c r="E54" s="582"/>
      <c r="F54" s="582"/>
      <c r="G54" s="582"/>
      <c r="H54" s="582"/>
      <c r="I54" s="582"/>
      <c r="J54" s="582"/>
      <c r="K54" s="582"/>
      <c r="L54" s="582"/>
      <c r="M54" s="582"/>
      <c r="N54" s="582"/>
      <c r="O54" s="582"/>
      <c r="P54" s="582"/>
      <c r="Q54" s="582"/>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row>
    <row r="55" spans="1:42" ht="15" customHeight="1" x14ac:dyDescent="0.15">
      <c r="A55" s="583" t="s">
        <v>160</v>
      </c>
      <c r="B55" s="584"/>
      <c r="C55" s="584"/>
      <c r="D55" s="584"/>
      <c r="E55" s="20"/>
      <c r="F55" s="21" t="s">
        <v>159</v>
      </c>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19"/>
    </row>
    <row r="56" spans="1:42" ht="15" customHeight="1" x14ac:dyDescent="0.15">
      <c r="A56" s="534"/>
      <c r="B56" s="535"/>
      <c r="C56" s="535"/>
      <c r="D56" s="535"/>
      <c r="E56" s="535"/>
      <c r="F56" s="535"/>
      <c r="G56" s="535"/>
      <c r="H56" s="535"/>
      <c r="I56" s="535"/>
      <c r="J56" s="535"/>
      <c r="K56" s="535"/>
      <c r="L56" s="535"/>
      <c r="M56" s="535"/>
      <c r="N56" s="535"/>
      <c r="O56" s="535"/>
      <c r="P56" s="535"/>
      <c r="Q56" s="535"/>
      <c r="R56" s="535"/>
      <c r="S56" s="535"/>
      <c r="T56" s="535"/>
      <c r="U56" s="535"/>
      <c r="V56" s="535"/>
      <c r="W56" s="535"/>
      <c r="X56" s="535"/>
      <c r="Y56" s="535"/>
      <c r="Z56" s="535"/>
      <c r="AA56" s="535"/>
      <c r="AB56" s="535"/>
      <c r="AC56" s="535"/>
      <c r="AD56" s="535"/>
      <c r="AE56" s="535"/>
      <c r="AF56" s="535"/>
      <c r="AG56" s="535"/>
      <c r="AH56" s="535"/>
      <c r="AI56" s="535"/>
      <c r="AJ56" s="535"/>
      <c r="AK56" s="535"/>
      <c r="AL56" s="535"/>
      <c r="AM56" s="535"/>
      <c r="AN56" s="535"/>
      <c r="AO56" s="535"/>
      <c r="AP56" s="536"/>
    </row>
    <row r="57" spans="1:42" ht="15" customHeight="1" thickBot="1" x14ac:dyDescent="0.2">
      <c r="A57" s="537"/>
      <c r="B57" s="538"/>
      <c r="C57" s="538"/>
      <c r="D57" s="538"/>
      <c r="E57" s="538"/>
      <c r="F57" s="538"/>
      <c r="G57" s="538"/>
      <c r="H57" s="538"/>
      <c r="I57" s="538"/>
      <c r="J57" s="538"/>
      <c r="K57" s="538"/>
      <c r="L57" s="538"/>
      <c r="M57" s="538"/>
      <c r="N57" s="538"/>
      <c r="O57" s="538"/>
      <c r="P57" s="538"/>
      <c r="Q57" s="538"/>
      <c r="R57" s="538"/>
      <c r="S57" s="538"/>
      <c r="T57" s="538"/>
      <c r="U57" s="538"/>
      <c r="V57" s="538"/>
      <c r="W57" s="538"/>
      <c r="X57" s="538"/>
      <c r="Y57" s="538"/>
      <c r="Z57" s="538"/>
      <c r="AA57" s="538"/>
      <c r="AB57" s="538"/>
      <c r="AC57" s="538"/>
      <c r="AD57" s="538"/>
      <c r="AE57" s="538"/>
      <c r="AF57" s="538"/>
      <c r="AG57" s="538"/>
      <c r="AH57" s="538"/>
      <c r="AI57" s="538"/>
      <c r="AJ57" s="538"/>
      <c r="AK57" s="538"/>
      <c r="AL57" s="538"/>
      <c r="AM57" s="538"/>
      <c r="AN57" s="538"/>
      <c r="AO57" s="538"/>
      <c r="AP57" s="539"/>
    </row>
    <row r="58" spans="1:42" ht="15" customHeight="1" x14ac:dyDescent="0.15">
      <c r="A58" s="18" t="s">
        <v>296</v>
      </c>
      <c r="B58" s="17"/>
      <c r="C58" s="17"/>
      <c r="D58" s="17"/>
      <c r="E58" s="17"/>
      <c r="F58" s="17"/>
      <c r="G58" s="17"/>
      <c r="H58" s="17"/>
      <c r="I58" s="17"/>
      <c r="J58" s="17"/>
      <c r="K58" s="17"/>
      <c r="L58" s="17"/>
      <c r="M58" s="17"/>
      <c r="N58" s="17"/>
      <c r="O58" s="17"/>
      <c r="P58" s="533"/>
      <c r="Q58" s="533"/>
      <c r="R58" s="533"/>
      <c r="S58" s="533"/>
      <c r="T58" s="533"/>
      <c r="U58" s="533"/>
      <c r="V58" s="533"/>
      <c r="W58" s="533"/>
      <c r="X58" s="533"/>
      <c r="Y58" s="533"/>
      <c r="Z58" s="533"/>
      <c r="AA58" s="533"/>
      <c r="AB58" s="533"/>
      <c r="AC58" s="533"/>
      <c r="AD58" s="533"/>
      <c r="AE58" s="533"/>
      <c r="AF58" s="533"/>
      <c r="AG58" s="533"/>
      <c r="AH58" s="533"/>
      <c r="AI58" s="533"/>
      <c r="AJ58" s="533"/>
      <c r="AK58" s="533"/>
      <c r="AL58" s="533"/>
      <c r="AM58" s="533"/>
      <c r="AN58" s="533"/>
      <c r="AO58" s="533"/>
      <c r="AP58" s="533"/>
    </row>
    <row r="59" spans="1:42" ht="15" customHeight="1" x14ac:dyDescent="0.15">
      <c r="A59" s="15" t="s">
        <v>11</v>
      </c>
      <c r="B59" s="17"/>
      <c r="C59" s="17"/>
      <c r="D59" s="17"/>
      <c r="E59" s="17"/>
      <c r="F59" s="17"/>
      <c r="G59" s="17"/>
      <c r="H59" s="17"/>
      <c r="I59" s="17"/>
      <c r="J59" s="17"/>
      <c r="K59" s="17"/>
      <c r="L59" s="17"/>
      <c r="M59" s="17"/>
      <c r="N59" s="17"/>
      <c r="O59" s="17"/>
      <c r="P59" s="17"/>
      <c r="Q59" s="17"/>
      <c r="R59" s="17"/>
      <c r="S59" s="17"/>
      <c r="T59" s="17"/>
      <c r="U59" s="17"/>
      <c r="V59" s="17"/>
      <c r="W59" s="572"/>
      <c r="X59" s="572"/>
      <c r="Y59" s="572"/>
      <c r="Z59" s="572"/>
      <c r="AA59" s="572"/>
      <c r="AB59" s="572"/>
      <c r="AC59" s="572"/>
      <c r="AD59" s="572"/>
      <c r="AE59" s="572"/>
      <c r="AF59" s="572"/>
      <c r="AG59" s="572"/>
      <c r="AH59" s="572"/>
      <c r="AI59" s="572"/>
      <c r="AJ59" s="572"/>
      <c r="AK59" s="572"/>
      <c r="AL59" s="572"/>
      <c r="AM59" s="572"/>
      <c r="AN59" s="572"/>
      <c r="AO59" s="572"/>
      <c r="AP59" s="572"/>
    </row>
  </sheetData>
  <mergeCells count="468">
    <mergeCell ref="E11:O11"/>
    <mergeCell ref="P11:S11"/>
    <mergeCell ref="T11:AD11"/>
    <mergeCell ref="AE11:AH11"/>
    <mergeCell ref="U5:V5"/>
    <mergeCell ref="AD5:AH5"/>
    <mergeCell ref="AI5:AP5"/>
    <mergeCell ref="A4:AP4"/>
    <mergeCell ref="G5:L5"/>
    <mergeCell ref="O5:T5"/>
    <mergeCell ref="W5:AB5"/>
    <mergeCell ref="AD10:AE10"/>
    <mergeCell ref="AF10:AG10"/>
    <mergeCell ref="AI10:AJ10"/>
    <mergeCell ref="AL10:AM10"/>
    <mergeCell ref="AO10:AP10"/>
    <mergeCell ref="A11:D11"/>
    <mergeCell ref="AE12:AP12"/>
    <mergeCell ref="A2:AP2"/>
    <mergeCell ref="A3:AP3"/>
    <mergeCell ref="A5:D5"/>
    <mergeCell ref="E5:F5"/>
    <mergeCell ref="M5:N5"/>
    <mergeCell ref="A1:G1"/>
    <mergeCell ref="F14:G14"/>
    <mergeCell ref="I14:K14"/>
    <mergeCell ref="T14:AP14"/>
    <mergeCell ref="A13:D13"/>
    <mergeCell ref="E13:O13"/>
    <mergeCell ref="P13:S13"/>
    <mergeCell ref="T13:AD13"/>
    <mergeCell ref="AE13:AH13"/>
    <mergeCell ref="A8:D8"/>
    <mergeCell ref="E8:S8"/>
    <mergeCell ref="T8:W8"/>
    <mergeCell ref="X8:AD8"/>
    <mergeCell ref="AI11:AP11"/>
    <mergeCell ref="A12:D12"/>
    <mergeCell ref="E12:O12"/>
    <mergeCell ref="P12:S12"/>
    <mergeCell ref="T12:AD12"/>
    <mergeCell ref="AI13:AP13"/>
    <mergeCell ref="L14:S14"/>
    <mergeCell ref="A15:D15"/>
    <mergeCell ref="E15:O15"/>
    <mergeCell ref="P15:S15"/>
    <mergeCell ref="T15:AD15"/>
    <mergeCell ref="AE15:AP15"/>
    <mergeCell ref="A14:D14"/>
    <mergeCell ref="Q23:S23"/>
    <mergeCell ref="T23:V23"/>
    <mergeCell ref="W23:Y23"/>
    <mergeCell ref="A23:D23"/>
    <mergeCell ref="A17:D18"/>
    <mergeCell ref="Z21:AB22"/>
    <mergeCell ref="S17:AP20"/>
    <mergeCell ref="E17:R18"/>
    <mergeCell ref="AN21:AP22"/>
    <mergeCell ref="G22:I22"/>
    <mergeCell ref="K22:M22"/>
    <mergeCell ref="AH21:AJ22"/>
    <mergeCell ref="AK21:AM22"/>
    <mergeCell ref="T21:V22"/>
    <mergeCell ref="W21:Y22"/>
    <mergeCell ref="AN24:AP24"/>
    <mergeCell ref="W24:Y24"/>
    <mergeCell ref="Z24:AB24"/>
    <mergeCell ref="AH24:AJ24"/>
    <mergeCell ref="AK24:AM24"/>
    <mergeCell ref="T24:V24"/>
    <mergeCell ref="AH23:AJ23"/>
    <mergeCell ref="AK23:AM23"/>
    <mergeCell ref="AN23:AP23"/>
    <mergeCell ref="Z23:AB23"/>
    <mergeCell ref="K25:M25"/>
    <mergeCell ref="N25:P25"/>
    <mergeCell ref="Q25:S25"/>
    <mergeCell ref="AC21:AG22"/>
    <mergeCell ref="AC23:AG23"/>
    <mergeCell ref="AC24:AG24"/>
    <mergeCell ref="E19:K20"/>
    <mergeCell ref="L19:M20"/>
    <mergeCell ref="A21:D22"/>
    <mergeCell ref="E21:F22"/>
    <mergeCell ref="A19:D20"/>
    <mergeCell ref="E23:F23"/>
    <mergeCell ref="G21:M21"/>
    <mergeCell ref="N21:P22"/>
    <mergeCell ref="Q21:S22"/>
    <mergeCell ref="G23:I23"/>
    <mergeCell ref="K23:M23"/>
    <mergeCell ref="N23:P23"/>
    <mergeCell ref="A24:D24"/>
    <mergeCell ref="E24:F24"/>
    <mergeCell ref="G24:I24"/>
    <mergeCell ref="K24:M24"/>
    <mergeCell ref="N24:P24"/>
    <mergeCell ref="Q24:S24"/>
    <mergeCell ref="T27:V27"/>
    <mergeCell ref="AN25:AP25"/>
    <mergeCell ref="A26:D26"/>
    <mergeCell ref="E26:F26"/>
    <mergeCell ref="G26:I26"/>
    <mergeCell ref="K26:M26"/>
    <mergeCell ref="N26:P26"/>
    <mergeCell ref="AH26:AJ26"/>
    <mergeCell ref="AK26:AM26"/>
    <mergeCell ref="AN26:AP26"/>
    <mergeCell ref="W26:Y26"/>
    <mergeCell ref="Q26:S26"/>
    <mergeCell ref="T26:V26"/>
    <mergeCell ref="AH25:AJ25"/>
    <mergeCell ref="AC25:AG25"/>
    <mergeCell ref="AC26:AG26"/>
    <mergeCell ref="Z26:AB26"/>
    <mergeCell ref="AK25:AM25"/>
    <mergeCell ref="T25:V25"/>
    <mergeCell ref="W25:Y25"/>
    <mergeCell ref="Z25:AB25"/>
    <mergeCell ref="A25:D25"/>
    <mergeCell ref="E25:F25"/>
    <mergeCell ref="G25:I25"/>
    <mergeCell ref="AK27:AM27"/>
    <mergeCell ref="AH28:AJ28"/>
    <mergeCell ref="AK28:AM28"/>
    <mergeCell ref="AN28:AP28"/>
    <mergeCell ref="A27:D27"/>
    <mergeCell ref="E27:F27"/>
    <mergeCell ref="G27:I27"/>
    <mergeCell ref="K27:M27"/>
    <mergeCell ref="N27:P27"/>
    <mergeCell ref="Q27:S27"/>
    <mergeCell ref="AN27:AP27"/>
    <mergeCell ref="A28:D28"/>
    <mergeCell ref="E28:F28"/>
    <mergeCell ref="G28:I28"/>
    <mergeCell ref="K28:M28"/>
    <mergeCell ref="N28:P28"/>
    <mergeCell ref="Q28:S28"/>
    <mergeCell ref="T28:V28"/>
    <mergeCell ref="W28:Y28"/>
    <mergeCell ref="Z28:AB28"/>
    <mergeCell ref="AC27:AG27"/>
    <mergeCell ref="W27:Y27"/>
    <mergeCell ref="Z27:AB27"/>
    <mergeCell ref="AH27:AJ27"/>
    <mergeCell ref="AN30:AP30"/>
    <mergeCell ref="W30:Y30"/>
    <mergeCell ref="Z30:AB30"/>
    <mergeCell ref="AH30:AJ30"/>
    <mergeCell ref="AK30:AM30"/>
    <mergeCell ref="AH29:AJ29"/>
    <mergeCell ref="AK29:AM29"/>
    <mergeCell ref="AN29:AP29"/>
    <mergeCell ref="A30:D30"/>
    <mergeCell ref="E30:F30"/>
    <mergeCell ref="G30:I30"/>
    <mergeCell ref="K30:M30"/>
    <mergeCell ref="N30:P30"/>
    <mergeCell ref="Q30:S30"/>
    <mergeCell ref="T30:V30"/>
    <mergeCell ref="A29:D29"/>
    <mergeCell ref="E29:F29"/>
    <mergeCell ref="G29:I29"/>
    <mergeCell ref="K29:M29"/>
    <mergeCell ref="N29:P29"/>
    <mergeCell ref="Q29:S29"/>
    <mergeCell ref="T29:V29"/>
    <mergeCell ref="AC30:AG30"/>
    <mergeCell ref="AN32:AP32"/>
    <mergeCell ref="Q32:S32"/>
    <mergeCell ref="T31:V31"/>
    <mergeCell ref="W31:Y31"/>
    <mergeCell ref="Z31:AB31"/>
    <mergeCell ref="W32:Y32"/>
    <mergeCell ref="Z32:AB32"/>
    <mergeCell ref="AH31:AJ31"/>
    <mergeCell ref="AK31:AM31"/>
    <mergeCell ref="AN31:AP31"/>
    <mergeCell ref="AC31:AG31"/>
    <mergeCell ref="AH33:AJ33"/>
    <mergeCell ref="AK33:AM33"/>
    <mergeCell ref="A31:D31"/>
    <mergeCell ref="E31:F31"/>
    <mergeCell ref="G31:I31"/>
    <mergeCell ref="K31:M31"/>
    <mergeCell ref="N31:P31"/>
    <mergeCell ref="Q31:S31"/>
    <mergeCell ref="AH32:AJ32"/>
    <mergeCell ref="AK32:AM32"/>
    <mergeCell ref="AC32:AG32"/>
    <mergeCell ref="AC33:AG33"/>
    <mergeCell ref="W59:AP59"/>
    <mergeCell ref="A6:AP6"/>
    <mergeCell ref="E7:AP7"/>
    <mergeCell ref="AE8:AP8"/>
    <mergeCell ref="A9:AP9"/>
    <mergeCell ref="F10:AC10"/>
    <mergeCell ref="A16:AP16"/>
    <mergeCell ref="N19:N20"/>
    <mergeCell ref="E33:F33"/>
    <mergeCell ref="G33:I33"/>
    <mergeCell ref="K33:M33"/>
    <mergeCell ref="N33:P33"/>
    <mergeCell ref="Q33:S33"/>
    <mergeCell ref="T33:V33"/>
    <mergeCell ref="A54:AP54"/>
    <mergeCell ref="A32:D32"/>
    <mergeCell ref="E32:F32"/>
    <mergeCell ref="G32:I32"/>
    <mergeCell ref="K32:M32"/>
    <mergeCell ref="AC28:AG28"/>
    <mergeCell ref="A55:D55"/>
    <mergeCell ref="AC29:AG29"/>
    <mergeCell ref="AN33:AP33"/>
    <mergeCell ref="W33:Y33"/>
    <mergeCell ref="AC53:AG53"/>
    <mergeCell ref="T32:V32"/>
    <mergeCell ref="A33:D33"/>
    <mergeCell ref="N32:P32"/>
    <mergeCell ref="W29:Y29"/>
    <mergeCell ref="Z29:AB29"/>
    <mergeCell ref="K35:M35"/>
    <mergeCell ref="N35:P35"/>
    <mergeCell ref="Q35:S35"/>
    <mergeCell ref="T35:V35"/>
    <mergeCell ref="W35:Y35"/>
    <mergeCell ref="Z35:AB35"/>
    <mergeCell ref="AC35:AG35"/>
    <mergeCell ref="K38:M38"/>
    <mergeCell ref="N38:P38"/>
    <mergeCell ref="Q38:S38"/>
    <mergeCell ref="T38:V38"/>
    <mergeCell ref="W38:Y38"/>
    <mergeCell ref="Z38:AB38"/>
    <mergeCell ref="W48:Y48"/>
    <mergeCell ref="AC48:AG48"/>
    <mergeCell ref="A50:D50"/>
    <mergeCell ref="Z33:AB33"/>
    <mergeCell ref="E50:F50"/>
    <mergeCell ref="P58:AP58"/>
    <mergeCell ref="A56:AP57"/>
    <mergeCell ref="AK52:AM52"/>
    <mergeCell ref="AN52:AP53"/>
    <mergeCell ref="Z53:AB53"/>
    <mergeCell ref="AH53:AJ53"/>
    <mergeCell ref="AK53:AM53"/>
    <mergeCell ref="AH51:AJ51"/>
    <mergeCell ref="AK51:AM51"/>
    <mergeCell ref="AN51:AP51"/>
    <mergeCell ref="A52:Y53"/>
    <mergeCell ref="Z52:AB52"/>
    <mergeCell ref="AH52:AJ52"/>
    <mergeCell ref="A51:D51"/>
    <mergeCell ref="E51:F51"/>
    <mergeCell ref="G51:I51"/>
    <mergeCell ref="Q51:S51"/>
    <mergeCell ref="T51:V51"/>
    <mergeCell ref="W51:Y51"/>
    <mergeCell ref="Z51:AB51"/>
    <mergeCell ref="K51:M51"/>
    <mergeCell ref="N51:P51"/>
    <mergeCell ref="AC51:AG51"/>
    <mergeCell ref="AC52:AG52"/>
    <mergeCell ref="AH35:AJ35"/>
    <mergeCell ref="AK35:AM35"/>
    <mergeCell ref="AN35:AP35"/>
    <mergeCell ref="A34:D34"/>
    <mergeCell ref="E34:F34"/>
    <mergeCell ref="G34:I34"/>
    <mergeCell ref="K34:M34"/>
    <mergeCell ref="N34:P34"/>
    <mergeCell ref="Q34:S34"/>
    <mergeCell ref="T34:V34"/>
    <mergeCell ref="W34:Y34"/>
    <mergeCell ref="Z34:AB34"/>
    <mergeCell ref="AC34:AG34"/>
    <mergeCell ref="AH34:AJ34"/>
    <mergeCell ref="AK34:AM34"/>
    <mergeCell ref="AN34:AP34"/>
    <mergeCell ref="A35:D35"/>
    <mergeCell ref="E35:F35"/>
    <mergeCell ref="G35:I35"/>
    <mergeCell ref="AN36:AP36"/>
    <mergeCell ref="A37:D37"/>
    <mergeCell ref="E37:F37"/>
    <mergeCell ref="G37:I37"/>
    <mergeCell ref="K37:M37"/>
    <mergeCell ref="N37:P37"/>
    <mergeCell ref="Q37:S37"/>
    <mergeCell ref="T37:V37"/>
    <mergeCell ref="W37:Y37"/>
    <mergeCell ref="Z37:AB37"/>
    <mergeCell ref="AC37:AG37"/>
    <mergeCell ref="AH37:AJ37"/>
    <mergeCell ref="AK37:AM37"/>
    <mergeCell ref="AN37:AP37"/>
    <mergeCell ref="A36:D36"/>
    <mergeCell ref="E36:F36"/>
    <mergeCell ref="G36:I36"/>
    <mergeCell ref="K36:M36"/>
    <mergeCell ref="N36:P36"/>
    <mergeCell ref="Q36:S36"/>
    <mergeCell ref="T36:V36"/>
    <mergeCell ref="W36:Y36"/>
    <mergeCell ref="Z36:AB36"/>
    <mergeCell ref="AC36:AG36"/>
    <mergeCell ref="AH36:AJ36"/>
    <mergeCell ref="AK36:AM36"/>
    <mergeCell ref="Q40:S40"/>
    <mergeCell ref="T40:V40"/>
    <mergeCell ref="W40:Y40"/>
    <mergeCell ref="Z40:AB40"/>
    <mergeCell ref="AC38:AG38"/>
    <mergeCell ref="AH38:AJ38"/>
    <mergeCell ref="AK38:AM38"/>
    <mergeCell ref="AC40:AG40"/>
    <mergeCell ref="AH40:AJ40"/>
    <mergeCell ref="AK40:AM40"/>
    <mergeCell ref="AN38:AP38"/>
    <mergeCell ref="A39:D39"/>
    <mergeCell ref="E39:F39"/>
    <mergeCell ref="G39:I39"/>
    <mergeCell ref="K39:M39"/>
    <mergeCell ref="N39:P39"/>
    <mergeCell ref="Q39:S39"/>
    <mergeCell ref="T39:V39"/>
    <mergeCell ref="W39:Y39"/>
    <mergeCell ref="Z39:AB39"/>
    <mergeCell ref="AC39:AG39"/>
    <mergeCell ref="AH39:AJ39"/>
    <mergeCell ref="AK39:AM39"/>
    <mergeCell ref="AN39:AP39"/>
    <mergeCell ref="A38:D38"/>
    <mergeCell ref="E38:F38"/>
    <mergeCell ref="G38:I38"/>
    <mergeCell ref="AN40:AP40"/>
    <mergeCell ref="A41:D41"/>
    <mergeCell ref="E41:F41"/>
    <mergeCell ref="G41:I41"/>
    <mergeCell ref="K41:M41"/>
    <mergeCell ref="N41:P41"/>
    <mergeCell ref="Q41:S41"/>
    <mergeCell ref="T41:V41"/>
    <mergeCell ref="W41:Y41"/>
    <mergeCell ref="Z41:AB41"/>
    <mergeCell ref="AC41:AG41"/>
    <mergeCell ref="AH41:AJ41"/>
    <mergeCell ref="AK41:AM41"/>
    <mergeCell ref="AN41:AP41"/>
    <mergeCell ref="A40:D40"/>
    <mergeCell ref="E40:F40"/>
    <mergeCell ref="G40:I40"/>
    <mergeCell ref="K40:M40"/>
    <mergeCell ref="N40:P40"/>
    <mergeCell ref="AK48:AM48"/>
    <mergeCell ref="AN48:AP48"/>
    <mergeCell ref="A49:D49"/>
    <mergeCell ref="E49:F49"/>
    <mergeCell ref="G49:I49"/>
    <mergeCell ref="K49:M49"/>
    <mergeCell ref="N49:P49"/>
    <mergeCell ref="Q49:S49"/>
    <mergeCell ref="T49:V49"/>
    <mergeCell ref="W49:Y49"/>
    <mergeCell ref="Z49:AB49"/>
    <mergeCell ref="AC49:AG49"/>
    <mergeCell ref="AH49:AJ49"/>
    <mergeCell ref="AK49:AM49"/>
    <mergeCell ref="AN49:AP49"/>
    <mergeCell ref="A48:D48"/>
    <mergeCell ref="E48:F48"/>
    <mergeCell ref="G48:I48"/>
    <mergeCell ref="K48:M48"/>
    <mergeCell ref="N48:P48"/>
    <mergeCell ref="Q48:S48"/>
    <mergeCell ref="T48:V48"/>
    <mergeCell ref="Z48:AB48"/>
    <mergeCell ref="G50:I50"/>
    <mergeCell ref="K50:M50"/>
    <mergeCell ref="N50:P50"/>
    <mergeCell ref="Q50:S50"/>
    <mergeCell ref="T50:V50"/>
    <mergeCell ref="W50:Y50"/>
    <mergeCell ref="Z50:AB50"/>
    <mergeCell ref="AH45:AJ45"/>
    <mergeCell ref="AC47:AG47"/>
    <mergeCell ref="AH47:AJ47"/>
    <mergeCell ref="AH48:AJ48"/>
    <mergeCell ref="AK45:AM45"/>
    <mergeCell ref="AC50:AG50"/>
    <mergeCell ref="AH50:AJ50"/>
    <mergeCell ref="AK50:AM50"/>
    <mergeCell ref="AN50:AP50"/>
    <mergeCell ref="A42:D42"/>
    <mergeCell ref="E42:F42"/>
    <mergeCell ref="G42:I42"/>
    <mergeCell ref="K42:M42"/>
    <mergeCell ref="N42:P42"/>
    <mergeCell ref="Q42:S42"/>
    <mergeCell ref="T42:V42"/>
    <mergeCell ref="W42:Y42"/>
    <mergeCell ref="Z42:AB42"/>
    <mergeCell ref="AC42:AG42"/>
    <mergeCell ref="AH42:AJ42"/>
    <mergeCell ref="AK42:AM42"/>
    <mergeCell ref="AN42:AP42"/>
    <mergeCell ref="A43:D43"/>
    <mergeCell ref="E43:F43"/>
    <mergeCell ref="G43:I43"/>
    <mergeCell ref="K43:M43"/>
    <mergeCell ref="N43:P43"/>
    <mergeCell ref="W43:Y43"/>
    <mergeCell ref="Z43:AB43"/>
    <mergeCell ref="AC43:AG43"/>
    <mergeCell ref="AH43:AJ43"/>
    <mergeCell ref="AK43:AM43"/>
    <mergeCell ref="AN43:AP43"/>
    <mergeCell ref="A44:D44"/>
    <mergeCell ref="E44:F44"/>
    <mergeCell ref="G44:I44"/>
    <mergeCell ref="K44:M44"/>
    <mergeCell ref="N44:P44"/>
    <mergeCell ref="Q44:S44"/>
    <mergeCell ref="T44:V44"/>
    <mergeCell ref="W44:Y44"/>
    <mergeCell ref="Z44:AB44"/>
    <mergeCell ref="AC44:AG44"/>
    <mergeCell ref="AH44:AJ44"/>
    <mergeCell ref="AK44:AM44"/>
    <mergeCell ref="AN44:AP44"/>
    <mergeCell ref="Q43:S43"/>
    <mergeCell ref="T43:V43"/>
    <mergeCell ref="AN45:AP45"/>
    <mergeCell ref="A46:D46"/>
    <mergeCell ref="E46:F46"/>
    <mergeCell ref="G46:I46"/>
    <mergeCell ref="K46:M46"/>
    <mergeCell ref="N46:P46"/>
    <mergeCell ref="Q46:S46"/>
    <mergeCell ref="T46:V46"/>
    <mergeCell ref="W46:Y46"/>
    <mergeCell ref="Z46:AB46"/>
    <mergeCell ref="AC46:AG46"/>
    <mergeCell ref="AH46:AJ46"/>
    <mergeCell ref="AK46:AM46"/>
    <mergeCell ref="AN46:AP46"/>
    <mergeCell ref="A45:D45"/>
    <mergeCell ref="E45:F45"/>
    <mergeCell ref="G45:I45"/>
    <mergeCell ref="K45:M45"/>
    <mergeCell ref="N45:P45"/>
    <mergeCell ref="Q45:S45"/>
    <mergeCell ref="T45:V45"/>
    <mergeCell ref="W45:Y45"/>
    <mergeCell ref="Z45:AB45"/>
    <mergeCell ref="AC45:AG45"/>
    <mergeCell ref="AK47:AM47"/>
    <mergeCell ref="AN47:AP47"/>
    <mergeCell ref="A47:D47"/>
    <mergeCell ref="E47:F47"/>
    <mergeCell ref="G47:I47"/>
    <mergeCell ref="K47:M47"/>
    <mergeCell ref="N47:P47"/>
    <mergeCell ref="Q47:S47"/>
    <mergeCell ref="T47:V47"/>
    <mergeCell ref="W47:Y47"/>
    <mergeCell ref="Z47:AB47"/>
  </mergeCells>
  <phoneticPr fontId="3"/>
  <conditionalFormatting sqref="L14:S14 N23:P33 AH23:AM33 AH51:AM51 N51:P51">
    <cfRule type="containsBlanks" dxfId="99" priority="9">
      <formula>LEN(TRIM(L14))=0</formula>
    </cfRule>
  </conditionalFormatting>
  <conditionalFormatting sqref="AF10 AI10 AL10 A23:D33 G23:I33 K23:M33 Q23:Y33 AN23:AP33 A56:AP57 E11:O11 X8:AD8 AI11:AP11 E13:O13 T11:AD13 AI13:AP13 F14:G14 I14:K14 T14:AP14 E15:O15 T15:AD15 AN51:AP51 Q51:Y51 K51:M51 G51:I51 A51:D51">
    <cfRule type="containsBlanks" dxfId="98" priority="8">
      <formula>LEN(TRIM(A8))=0</formula>
    </cfRule>
  </conditionalFormatting>
  <conditionalFormatting sqref="E12:O12">
    <cfRule type="cellIs" dxfId="97" priority="7" operator="equal">
      <formula>""</formula>
    </cfRule>
  </conditionalFormatting>
  <conditionalFormatting sqref="N34:P41 AH34:AM41 AH48:AM50 N48:P50">
    <cfRule type="containsBlanks" dxfId="96" priority="5">
      <formula>LEN(TRIM(N34))=0</formula>
    </cfRule>
  </conditionalFormatting>
  <conditionalFormatting sqref="A34:D41 G34:I41 K34:M41 Q34:Y41 AN34:AP41 AN48:AP50 Q48:Y50 K48:M50 G48:I50 A48:D50">
    <cfRule type="containsBlanks" dxfId="95" priority="4">
      <formula>LEN(TRIM(A34))=0</formula>
    </cfRule>
  </conditionalFormatting>
  <conditionalFormatting sqref="N42:P47 AH42:AM47">
    <cfRule type="containsBlanks" dxfId="94" priority="3">
      <formula>LEN(TRIM(N42))=0</formula>
    </cfRule>
  </conditionalFormatting>
  <conditionalFormatting sqref="A42:D47 G42:I47 K42:M47 Q42:Y47 AN42:AP47">
    <cfRule type="containsBlanks" dxfId="93" priority="2">
      <formula>LEN(TRIM(A42))=0</formula>
    </cfRule>
  </conditionalFormatting>
  <conditionalFormatting sqref="G5:L5 O5:T5 W5:AB5">
    <cfRule type="containsBlanks" dxfId="92" priority="10">
      <formula>LEN(TRIM(G5))=0</formula>
    </cfRule>
  </conditionalFormatting>
  <dataValidations count="5">
    <dataValidation allowBlank="1" showInputMessage="1" showErrorMessage="1" prompt="車賃は自動計算されますので入力不要です" sqref="AC23:AG51"/>
    <dataValidation type="list" allowBlank="1" sqref="N23:P51">
      <formula1>"航空機,JR特急あり,JR特急なし,私鉄特急あり,私鉄特急なし,船,路線バス,自家用車,自家用車(同乗),運搬車(同乗),徒歩,その他"</formula1>
    </dataValidation>
    <dataValidation type="list" allowBlank="1" showInputMessage="1" sqref="AK23:AM51">
      <formula1>"9800,10900"</formula1>
    </dataValidation>
    <dataValidation type="list" allowBlank="1" showInputMessage="1" showErrorMessage="1" errorTitle="確認" error="旅費基準をご確認ください" sqref="AH23:AJ51">
      <formula1>"1100"</formula1>
    </dataValidation>
    <dataValidation type="list" showInputMessage="1" showErrorMessage="1" sqref="L14:S14">
      <formula1>INDIRECT("都道府県2")</formula1>
    </dataValidation>
  </dataValidations>
  <pageMargins left="0.67" right="0.44" top="0.74803149606299213" bottom="0.74803149606299213" header="0.31496062992125984" footer="0.31496062992125984"/>
  <pageSetup paperSize="9" scale="90" orientation="portrait" r:id="rId1"/>
  <ignoredErrors>
    <ignoredError sqref="Z23:AB24"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39997558519241921"/>
  </sheetPr>
  <dimension ref="A1:AQ59"/>
  <sheetViews>
    <sheetView showGridLines="0" view="pageBreakPreview" topLeftCell="A10" zoomScale="115" zoomScaleNormal="100" zoomScaleSheetLayoutView="115" workbookViewId="0">
      <selection activeCell="S17" sqref="S17:AP20"/>
    </sheetView>
  </sheetViews>
  <sheetFormatPr defaultColWidth="2.375" defaultRowHeight="22.7" customHeight="1" outlineLevelRow="1" x14ac:dyDescent="0.15"/>
  <cols>
    <col min="1" max="5" width="2.375" style="16"/>
    <col min="6" max="6" width="2.375" style="16" customWidth="1"/>
    <col min="7" max="15" width="2.375" style="16"/>
    <col min="16" max="16" width="2.375" style="16" customWidth="1"/>
    <col min="17" max="42" width="2.375" style="16"/>
    <col min="43" max="43" width="2.375" style="16" customWidth="1"/>
    <col min="44" max="16384" width="2.375" style="16"/>
  </cols>
  <sheetData>
    <row r="1" spans="1:43" s="14" customFormat="1" ht="22.7" customHeight="1" x14ac:dyDescent="0.15">
      <c r="A1" s="657" t="s">
        <v>313</v>
      </c>
      <c r="B1" s="657"/>
      <c r="C1" s="657"/>
      <c r="D1" s="657"/>
      <c r="E1" s="657"/>
      <c r="F1" s="657"/>
      <c r="G1" s="657"/>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row>
    <row r="2" spans="1:43" s="38" customFormat="1" ht="22.7" customHeight="1" x14ac:dyDescent="0.15">
      <c r="A2" s="650" t="s">
        <v>310</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1"/>
    </row>
    <row r="3" spans="1:43" s="14" customFormat="1" ht="22.7" customHeight="1" x14ac:dyDescent="0.15">
      <c r="A3" s="650" t="s">
        <v>200</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650"/>
      <c r="AJ3" s="650"/>
      <c r="AK3" s="650"/>
      <c r="AL3" s="650"/>
      <c r="AM3" s="650"/>
      <c r="AN3" s="650"/>
      <c r="AO3" s="650"/>
      <c r="AP3" s="650"/>
    </row>
    <row r="4" spans="1:43" s="14" customFormat="1" ht="11.25" customHeight="1" thickBot="1" x14ac:dyDescent="0.2">
      <c r="A4" s="690"/>
      <c r="B4" s="690"/>
      <c r="C4" s="690"/>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0"/>
      <c r="AG4" s="690"/>
      <c r="AH4" s="690"/>
      <c r="AI4" s="690"/>
      <c r="AJ4" s="690"/>
      <c r="AK4" s="690"/>
      <c r="AL4" s="690"/>
      <c r="AM4" s="690"/>
      <c r="AN4" s="690"/>
      <c r="AO4" s="690"/>
      <c r="AP4" s="690"/>
    </row>
    <row r="5" spans="1:43" s="14" customFormat="1" ht="24" customHeight="1" thickBot="1" x14ac:dyDescent="0.2">
      <c r="A5" s="652" t="s">
        <v>158</v>
      </c>
      <c r="B5" s="653"/>
      <c r="C5" s="653"/>
      <c r="D5" s="654"/>
      <c r="E5" s="655" t="s">
        <v>199</v>
      </c>
      <c r="F5" s="656"/>
      <c r="G5" s="691" t="str">
        <f>IF('【様式9】実施報告書 '!E7="","",'【様式9】実施報告書 '!E7)</f>
        <v/>
      </c>
      <c r="H5" s="692"/>
      <c r="I5" s="692"/>
      <c r="J5" s="692"/>
      <c r="K5" s="692"/>
      <c r="L5" s="693"/>
      <c r="M5" s="655" t="s">
        <v>326</v>
      </c>
      <c r="N5" s="656"/>
      <c r="O5" s="691" t="str">
        <f>IF('【様式9】実施報告書 '!I7="","",'【様式9】実施報告書 '!I7)</f>
        <v/>
      </c>
      <c r="P5" s="692"/>
      <c r="Q5" s="692"/>
      <c r="R5" s="692"/>
      <c r="S5" s="692"/>
      <c r="T5" s="693"/>
      <c r="U5" s="655" t="s">
        <v>327</v>
      </c>
      <c r="V5" s="656"/>
      <c r="W5" s="691" t="str">
        <f>IF('【様式9】実施報告書 '!M7="","",'【様式9】実施報告書 '!M7)</f>
        <v/>
      </c>
      <c r="X5" s="692"/>
      <c r="Y5" s="692"/>
      <c r="Z5" s="692"/>
      <c r="AA5" s="692"/>
      <c r="AB5" s="694"/>
      <c r="AC5" s="37"/>
      <c r="AD5" s="688"/>
      <c r="AE5" s="688"/>
      <c r="AF5" s="688"/>
      <c r="AG5" s="688"/>
      <c r="AH5" s="688"/>
      <c r="AI5" s="689"/>
      <c r="AJ5" s="689"/>
      <c r="AK5" s="689"/>
      <c r="AL5" s="689"/>
      <c r="AM5" s="689"/>
      <c r="AN5" s="689"/>
      <c r="AO5" s="689"/>
      <c r="AP5" s="689"/>
    </row>
    <row r="6" spans="1:43" s="14" customFormat="1" ht="11.25" customHeight="1" x14ac:dyDescent="0.15">
      <c r="A6" s="573"/>
      <c r="B6" s="573"/>
      <c r="C6" s="573"/>
      <c r="D6" s="573"/>
      <c r="E6" s="573"/>
      <c r="F6" s="573"/>
      <c r="G6" s="573"/>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3"/>
      <c r="AL6" s="573"/>
      <c r="AM6" s="573"/>
      <c r="AN6" s="573"/>
      <c r="AO6" s="573"/>
      <c r="AP6" s="573"/>
    </row>
    <row r="7" spans="1:43" s="30" customFormat="1" ht="24" customHeight="1" thickBot="1" x14ac:dyDescent="0.2">
      <c r="A7" s="36" t="s">
        <v>198</v>
      </c>
      <c r="B7" s="35"/>
      <c r="C7" s="35"/>
      <c r="D7" s="35"/>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4"/>
      <c r="AL7" s="574"/>
      <c r="AM7" s="574"/>
      <c r="AN7" s="574"/>
      <c r="AO7" s="574"/>
      <c r="AP7" s="574"/>
    </row>
    <row r="8" spans="1:43" s="14" customFormat="1" ht="24" customHeight="1" thickBot="1" x14ac:dyDescent="0.2">
      <c r="A8" s="665" t="s">
        <v>197</v>
      </c>
      <c r="B8" s="666"/>
      <c r="C8" s="666"/>
      <c r="D8" s="666"/>
      <c r="E8" s="667" t="str">
        <f>IF('【様式9】実施報告書 '!W8="","",'【様式9】実施報告書 '!W8)</f>
        <v/>
      </c>
      <c r="F8" s="667"/>
      <c r="G8" s="667"/>
      <c r="H8" s="667"/>
      <c r="I8" s="667"/>
      <c r="J8" s="667"/>
      <c r="K8" s="667"/>
      <c r="L8" s="667"/>
      <c r="M8" s="667"/>
      <c r="N8" s="667"/>
      <c r="O8" s="667"/>
      <c r="P8" s="667"/>
      <c r="Q8" s="667"/>
      <c r="R8" s="667"/>
      <c r="S8" s="668"/>
      <c r="T8" s="669" t="s">
        <v>183</v>
      </c>
      <c r="U8" s="670"/>
      <c r="V8" s="670"/>
      <c r="W8" s="670"/>
      <c r="X8" s="671"/>
      <c r="Y8" s="671"/>
      <c r="Z8" s="671"/>
      <c r="AA8" s="671"/>
      <c r="AB8" s="671"/>
      <c r="AC8" s="671"/>
      <c r="AD8" s="672"/>
      <c r="AE8" s="575"/>
      <c r="AF8" s="576"/>
      <c r="AG8" s="576"/>
      <c r="AH8" s="576"/>
      <c r="AI8" s="576"/>
      <c r="AJ8" s="576"/>
      <c r="AK8" s="576"/>
      <c r="AL8" s="576"/>
      <c r="AM8" s="576"/>
      <c r="AN8" s="576"/>
      <c r="AO8" s="576"/>
      <c r="AP8" s="576"/>
    </row>
    <row r="9" spans="1:43" s="14" customFormat="1" ht="11.25" customHeight="1" x14ac:dyDescent="0.15">
      <c r="A9" s="577"/>
      <c r="B9" s="577"/>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row>
    <row r="10" spans="1:43" s="30" customFormat="1" ht="24" customHeight="1" thickBot="1" x14ac:dyDescent="0.2">
      <c r="A10" s="36" t="s">
        <v>196</v>
      </c>
      <c r="B10" s="35"/>
      <c r="C10" s="35"/>
      <c r="D10" s="35"/>
      <c r="E10" s="164"/>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695" t="s">
        <v>6</v>
      </c>
      <c r="AE10" s="695"/>
      <c r="AF10" s="696"/>
      <c r="AG10" s="696"/>
      <c r="AH10" s="165" t="s">
        <v>7</v>
      </c>
      <c r="AI10" s="696"/>
      <c r="AJ10" s="696"/>
      <c r="AK10" s="165" t="s">
        <v>8</v>
      </c>
      <c r="AL10" s="696"/>
      <c r="AM10" s="696"/>
      <c r="AN10" s="32" t="s">
        <v>9</v>
      </c>
      <c r="AO10" s="695" t="s">
        <v>195</v>
      </c>
      <c r="AP10" s="695"/>
      <c r="AQ10" s="31"/>
    </row>
    <row r="11" spans="1:43" s="14" customFormat="1" ht="21.2" customHeight="1" x14ac:dyDescent="0.15">
      <c r="A11" s="697" t="s">
        <v>0</v>
      </c>
      <c r="B11" s="685"/>
      <c r="C11" s="685"/>
      <c r="D11" s="685"/>
      <c r="E11" s="682"/>
      <c r="F11" s="682"/>
      <c r="G11" s="682"/>
      <c r="H11" s="682"/>
      <c r="I11" s="682"/>
      <c r="J11" s="682"/>
      <c r="K11" s="682"/>
      <c r="L11" s="682"/>
      <c r="M11" s="682"/>
      <c r="N11" s="682"/>
      <c r="O11" s="683"/>
      <c r="P11" s="684" t="s">
        <v>0</v>
      </c>
      <c r="Q11" s="685"/>
      <c r="R11" s="685"/>
      <c r="S11" s="685"/>
      <c r="T11" s="682"/>
      <c r="U11" s="682"/>
      <c r="V11" s="682"/>
      <c r="W11" s="682"/>
      <c r="X11" s="682"/>
      <c r="Y11" s="682"/>
      <c r="Z11" s="682"/>
      <c r="AA11" s="682"/>
      <c r="AB11" s="682"/>
      <c r="AC11" s="682"/>
      <c r="AD11" s="683"/>
      <c r="AE11" s="686" t="s">
        <v>193</v>
      </c>
      <c r="AF11" s="687"/>
      <c r="AG11" s="687"/>
      <c r="AH11" s="687"/>
      <c r="AI11" s="673"/>
      <c r="AJ11" s="673"/>
      <c r="AK11" s="673"/>
      <c r="AL11" s="673"/>
      <c r="AM11" s="673"/>
      <c r="AN11" s="673"/>
      <c r="AO11" s="673"/>
      <c r="AP11" s="674"/>
    </row>
    <row r="12" spans="1:43" s="14" customFormat="1" ht="27.75" customHeight="1" x14ac:dyDescent="0.15">
      <c r="A12" s="675" t="s">
        <v>192</v>
      </c>
      <c r="B12" s="676"/>
      <c r="C12" s="676"/>
      <c r="D12" s="676"/>
      <c r="E12" s="677"/>
      <c r="F12" s="677"/>
      <c r="G12" s="677"/>
      <c r="H12" s="677"/>
      <c r="I12" s="677"/>
      <c r="J12" s="677"/>
      <c r="K12" s="677"/>
      <c r="L12" s="677"/>
      <c r="M12" s="677"/>
      <c r="N12" s="677"/>
      <c r="O12" s="678"/>
      <c r="P12" s="679" t="s">
        <v>191</v>
      </c>
      <c r="Q12" s="676"/>
      <c r="R12" s="676"/>
      <c r="S12" s="676"/>
      <c r="T12" s="680"/>
      <c r="U12" s="680"/>
      <c r="V12" s="680"/>
      <c r="W12" s="680"/>
      <c r="X12" s="680"/>
      <c r="Y12" s="680"/>
      <c r="Z12" s="680"/>
      <c r="AA12" s="680"/>
      <c r="AB12" s="680"/>
      <c r="AC12" s="680"/>
      <c r="AD12" s="681"/>
      <c r="AE12" s="647"/>
      <c r="AF12" s="648"/>
      <c r="AG12" s="648"/>
      <c r="AH12" s="648"/>
      <c r="AI12" s="648"/>
      <c r="AJ12" s="648"/>
      <c r="AK12" s="648"/>
      <c r="AL12" s="648"/>
      <c r="AM12" s="648"/>
      <c r="AN12" s="648"/>
      <c r="AO12" s="648"/>
      <c r="AP12" s="649"/>
    </row>
    <row r="13" spans="1:43" s="14" customFormat="1" ht="24" customHeight="1" x14ac:dyDescent="0.15">
      <c r="A13" s="629" t="s">
        <v>190</v>
      </c>
      <c r="B13" s="630"/>
      <c r="C13" s="630"/>
      <c r="D13" s="630"/>
      <c r="E13" s="614"/>
      <c r="F13" s="614"/>
      <c r="G13" s="614"/>
      <c r="H13" s="614"/>
      <c r="I13" s="614"/>
      <c r="J13" s="614"/>
      <c r="K13" s="614"/>
      <c r="L13" s="614"/>
      <c r="M13" s="614"/>
      <c r="N13" s="614"/>
      <c r="O13" s="663"/>
      <c r="P13" s="664" t="s">
        <v>189</v>
      </c>
      <c r="Q13" s="630"/>
      <c r="R13" s="630"/>
      <c r="S13" s="630"/>
      <c r="T13" s="614"/>
      <c r="U13" s="614"/>
      <c r="V13" s="614"/>
      <c r="W13" s="614"/>
      <c r="X13" s="614"/>
      <c r="Y13" s="614"/>
      <c r="Z13" s="614"/>
      <c r="AA13" s="614"/>
      <c r="AB13" s="614"/>
      <c r="AC13" s="614"/>
      <c r="AD13" s="663"/>
      <c r="AE13" s="664" t="s">
        <v>188</v>
      </c>
      <c r="AF13" s="630"/>
      <c r="AG13" s="630"/>
      <c r="AH13" s="630"/>
      <c r="AI13" s="614"/>
      <c r="AJ13" s="614"/>
      <c r="AK13" s="614"/>
      <c r="AL13" s="614"/>
      <c r="AM13" s="614"/>
      <c r="AN13" s="614"/>
      <c r="AO13" s="614"/>
      <c r="AP13" s="615"/>
    </row>
    <row r="14" spans="1:43" s="14" customFormat="1" ht="24" customHeight="1" x14ac:dyDescent="0.15">
      <c r="A14" s="629" t="s">
        <v>187</v>
      </c>
      <c r="B14" s="630"/>
      <c r="C14" s="630"/>
      <c r="D14" s="630"/>
      <c r="E14" s="29" t="s">
        <v>2</v>
      </c>
      <c r="F14" s="658"/>
      <c r="G14" s="658"/>
      <c r="H14" s="28" t="s">
        <v>3</v>
      </c>
      <c r="I14" s="659"/>
      <c r="J14" s="659"/>
      <c r="K14" s="660"/>
      <c r="L14" s="616"/>
      <c r="M14" s="617"/>
      <c r="N14" s="617"/>
      <c r="O14" s="617"/>
      <c r="P14" s="617"/>
      <c r="Q14" s="617"/>
      <c r="R14" s="617"/>
      <c r="S14" s="617"/>
      <c r="T14" s="661"/>
      <c r="U14" s="661"/>
      <c r="V14" s="661"/>
      <c r="W14" s="661"/>
      <c r="X14" s="661"/>
      <c r="Y14" s="661"/>
      <c r="Z14" s="661"/>
      <c r="AA14" s="661"/>
      <c r="AB14" s="661"/>
      <c r="AC14" s="661"/>
      <c r="AD14" s="661"/>
      <c r="AE14" s="661"/>
      <c r="AF14" s="661"/>
      <c r="AG14" s="661"/>
      <c r="AH14" s="661"/>
      <c r="AI14" s="661"/>
      <c r="AJ14" s="661"/>
      <c r="AK14" s="661"/>
      <c r="AL14" s="661"/>
      <c r="AM14" s="661"/>
      <c r="AN14" s="661"/>
      <c r="AO14" s="661"/>
      <c r="AP14" s="662"/>
    </row>
    <row r="15" spans="1:43" s="14" customFormat="1" ht="24" customHeight="1" thickBot="1" x14ac:dyDescent="0.2">
      <c r="A15" s="618" t="s">
        <v>184</v>
      </c>
      <c r="B15" s="619"/>
      <c r="C15" s="619"/>
      <c r="D15" s="619"/>
      <c r="E15" s="620"/>
      <c r="F15" s="620"/>
      <c r="G15" s="620"/>
      <c r="H15" s="620"/>
      <c r="I15" s="620"/>
      <c r="J15" s="620"/>
      <c r="K15" s="620"/>
      <c r="L15" s="620"/>
      <c r="M15" s="620"/>
      <c r="N15" s="620"/>
      <c r="O15" s="621"/>
      <c r="P15" s="622" t="s">
        <v>183</v>
      </c>
      <c r="Q15" s="623"/>
      <c r="R15" s="623"/>
      <c r="S15" s="623"/>
      <c r="T15" s="624"/>
      <c r="U15" s="624"/>
      <c r="V15" s="624"/>
      <c r="W15" s="624"/>
      <c r="X15" s="624"/>
      <c r="Y15" s="624"/>
      <c r="Z15" s="624"/>
      <c r="AA15" s="624"/>
      <c r="AB15" s="624"/>
      <c r="AC15" s="624"/>
      <c r="AD15" s="625"/>
      <c r="AE15" s="626"/>
      <c r="AF15" s="627"/>
      <c r="AG15" s="627"/>
      <c r="AH15" s="627"/>
      <c r="AI15" s="627"/>
      <c r="AJ15" s="627"/>
      <c r="AK15" s="627"/>
      <c r="AL15" s="627"/>
      <c r="AM15" s="627"/>
      <c r="AN15" s="627"/>
      <c r="AO15" s="627"/>
      <c r="AP15" s="628"/>
    </row>
    <row r="16" spans="1:43" s="27" customFormat="1" ht="11.25" customHeight="1" x14ac:dyDescent="0.15">
      <c r="A16" s="579"/>
      <c r="B16" s="579"/>
      <c r="C16" s="579"/>
      <c r="D16" s="579"/>
      <c r="E16" s="579"/>
      <c r="F16" s="579"/>
      <c r="G16" s="579"/>
      <c r="H16" s="579"/>
      <c r="I16" s="579"/>
      <c r="J16" s="579"/>
      <c r="K16" s="579"/>
      <c r="L16" s="579"/>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79"/>
      <c r="AJ16" s="579"/>
      <c r="AK16" s="579"/>
      <c r="AL16" s="579"/>
      <c r="AM16" s="579"/>
      <c r="AN16" s="579"/>
      <c r="AO16" s="579"/>
      <c r="AP16" s="579"/>
    </row>
    <row r="17" spans="1:42" s="26" customFormat="1" ht="15" customHeight="1" x14ac:dyDescent="0.15">
      <c r="A17" s="631" t="s">
        <v>182</v>
      </c>
      <c r="B17" s="631"/>
      <c r="C17" s="631"/>
      <c r="D17" s="631"/>
      <c r="E17" s="640" t="s">
        <v>367</v>
      </c>
      <c r="F17" s="640"/>
      <c r="G17" s="640"/>
      <c r="H17" s="640"/>
      <c r="I17" s="640"/>
      <c r="J17" s="640"/>
      <c r="K17" s="640"/>
      <c r="L17" s="640"/>
      <c r="M17" s="640"/>
      <c r="N17" s="640"/>
      <c r="O17" s="640"/>
      <c r="P17" s="640"/>
      <c r="Q17" s="640"/>
      <c r="R17" s="640"/>
      <c r="S17" s="638" t="s">
        <v>5443</v>
      </c>
      <c r="T17" s="638"/>
      <c r="U17" s="638"/>
      <c r="V17" s="638"/>
      <c r="W17" s="638"/>
      <c r="X17" s="638"/>
      <c r="Y17" s="638"/>
      <c r="Z17" s="638"/>
      <c r="AA17" s="638"/>
      <c r="AB17" s="638"/>
      <c r="AC17" s="638"/>
      <c r="AD17" s="638"/>
      <c r="AE17" s="638"/>
      <c r="AF17" s="638"/>
      <c r="AG17" s="638"/>
      <c r="AH17" s="638"/>
      <c r="AI17" s="638"/>
      <c r="AJ17" s="638"/>
      <c r="AK17" s="638"/>
      <c r="AL17" s="638"/>
      <c r="AM17" s="638"/>
      <c r="AN17" s="638"/>
      <c r="AO17" s="638"/>
      <c r="AP17" s="638"/>
    </row>
    <row r="18" spans="1:42" s="26" customFormat="1" ht="15" customHeight="1" thickBot="1" x14ac:dyDescent="0.2">
      <c r="A18" s="631"/>
      <c r="B18" s="631"/>
      <c r="C18" s="631"/>
      <c r="D18" s="631"/>
      <c r="E18" s="640"/>
      <c r="F18" s="640"/>
      <c r="G18" s="640"/>
      <c r="H18" s="640"/>
      <c r="I18" s="640"/>
      <c r="J18" s="640"/>
      <c r="K18" s="640"/>
      <c r="L18" s="640"/>
      <c r="M18" s="640"/>
      <c r="N18" s="640"/>
      <c r="O18" s="640"/>
      <c r="P18" s="640"/>
      <c r="Q18" s="640"/>
      <c r="R18" s="640"/>
      <c r="S18" s="638"/>
      <c r="T18" s="638"/>
      <c r="U18" s="638"/>
      <c r="V18" s="638"/>
      <c r="W18" s="638"/>
      <c r="X18" s="638"/>
      <c r="Y18" s="638"/>
      <c r="Z18" s="638"/>
      <c r="AA18" s="638"/>
      <c r="AB18" s="638"/>
      <c r="AC18" s="638"/>
      <c r="AD18" s="638"/>
      <c r="AE18" s="638"/>
      <c r="AF18" s="638"/>
      <c r="AG18" s="638"/>
      <c r="AH18" s="638"/>
      <c r="AI18" s="638"/>
      <c r="AJ18" s="638"/>
      <c r="AK18" s="638"/>
      <c r="AL18" s="638"/>
      <c r="AM18" s="638"/>
      <c r="AN18" s="638"/>
      <c r="AO18" s="638"/>
      <c r="AP18" s="638"/>
    </row>
    <row r="19" spans="1:42" ht="16.5" customHeight="1" thickTop="1" x14ac:dyDescent="0.15">
      <c r="A19" s="606" t="s">
        <v>181</v>
      </c>
      <c r="B19" s="607"/>
      <c r="C19" s="607"/>
      <c r="D19" s="608"/>
      <c r="E19" s="591">
        <f>Z53+AC53+AH53+AK53</f>
        <v>0</v>
      </c>
      <c r="F19" s="592"/>
      <c r="G19" s="592"/>
      <c r="H19" s="592"/>
      <c r="I19" s="592"/>
      <c r="J19" s="592"/>
      <c r="K19" s="592"/>
      <c r="L19" s="595" t="s">
        <v>149</v>
      </c>
      <c r="M19" s="596"/>
      <c r="N19" s="580"/>
      <c r="O19" s="166"/>
      <c r="P19" s="166"/>
      <c r="Q19" s="166"/>
      <c r="R19" s="166"/>
      <c r="S19" s="638"/>
      <c r="T19" s="638"/>
      <c r="U19" s="638"/>
      <c r="V19" s="638"/>
      <c r="W19" s="638"/>
      <c r="X19" s="638"/>
      <c r="Y19" s="638"/>
      <c r="Z19" s="638"/>
      <c r="AA19" s="638"/>
      <c r="AB19" s="638"/>
      <c r="AC19" s="638"/>
      <c r="AD19" s="638"/>
      <c r="AE19" s="638"/>
      <c r="AF19" s="638"/>
      <c r="AG19" s="638"/>
      <c r="AH19" s="638"/>
      <c r="AI19" s="638"/>
      <c r="AJ19" s="638"/>
      <c r="AK19" s="638"/>
      <c r="AL19" s="638"/>
      <c r="AM19" s="638"/>
      <c r="AN19" s="638"/>
      <c r="AO19" s="638"/>
      <c r="AP19" s="638"/>
    </row>
    <row r="20" spans="1:42" ht="16.5" customHeight="1" thickBot="1" x14ac:dyDescent="0.2">
      <c r="A20" s="609"/>
      <c r="B20" s="610"/>
      <c r="C20" s="610"/>
      <c r="D20" s="611"/>
      <c r="E20" s="593"/>
      <c r="F20" s="594"/>
      <c r="G20" s="594"/>
      <c r="H20" s="594"/>
      <c r="I20" s="594"/>
      <c r="J20" s="594"/>
      <c r="K20" s="594"/>
      <c r="L20" s="597"/>
      <c r="M20" s="598"/>
      <c r="N20" s="581"/>
      <c r="O20" s="167"/>
      <c r="P20" s="167"/>
      <c r="Q20" s="167"/>
      <c r="R20" s="167"/>
      <c r="S20" s="639"/>
      <c r="T20" s="639"/>
      <c r="U20" s="639"/>
      <c r="V20" s="639"/>
      <c r="W20" s="639"/>
      <c r="X20" s="639"/>
      <c r="Y20" s="639"/>
      <c r="Z20" s="639"/>
      <c r="AA20" s="639"/>
      <c r="AB20" s="639"/>
      <c r="AC20" s="639"/>
      <c r="AD20" s="639"/>
      <c r="AE20" s="639"/>
      <c r="AF20" s="639"/>
      <c r="AG20" s="639"/>
      <c r="AH20" s="639"/>
      <c r="AI20" s="639"/>
      <c r="AJ20" s="639"/>
      <c r="AK20" s="639"/>
      <c r="AL20" s="639"/>
      <c r="AM20" s="639"/>
      <c r="AN20" s="639"/>
      <c r="AO20" s="639"/>
      <c r="AP20" s="639"/>
    </row>
    <row r="21" spans="1:42" s="128" customFormat="1" ht="16.5" customHeight="1" thickTop="1" x14ac:dyDescent="0.15">
      <c r="A21" s="599" t="s">
        <v>180</v>
      </c>
      <c r="B21" s="600"/>
      <c r="C21" s="600"/>
      <c r="D21" s="588"/>
      <c r="E21" s="604" t="s">
        <v>179</v>
      </c>
      <c r="F21" s="600"/>
      <c r="G21" s="588" t="s">
        <v>178</v>
      </c>
      <c r="H21" s="589"/>
      <c r="I21" s="589"/>
      <c r="J21" s="589"/>
      <c r="K21" s="589"/>
      <c r="L21" s="589"/>
      <c r="M21" s="590"/>
      <c r="N21" s="612" t="s">
        <v>177</v>
      </c>
      <c r="O21" s="613"/>
      <c r="P21" s="613"/>
      <c r="Q21" s="612" t="s">
        <v>176</v>
      </c>
      <c r="R21" s="613"/>
      <c r="S21" s="613"/>
      <c r="T21" s="643" t="s">
        <v>175</v>
      </c>
      <c r="U21" s="633"/>
      <c r="V21" s="644"/>
      <c r="W21" s="632" t="s">
        <v>174</v>
      </c>
      <c r="X21" s="633"/>
      <c r="Y21" s="644"/>
      <c r="Z21" s="632" t="s">
        <v>173</v>
      </c>
      <c r="AA21" s="633"/>
      <c r="AB21" s="634"/>
      <c r="AC21" s="585" t="s">
        <v>172</v>
      </c>
      <c r="AD21" s="586"/>
      <c r="AE21" s="586"/>
      <c r="AF21" s="586"/>
      <c r="AG21" s="587"/>
      <c r="AH21" s="585" t="s">
        <v>171</v>
      </c>
      <c r="AI21" s="586"/>
      <c r="AJ21" s="587"/>
      <c r="AK21" s="585" t="s">
        <v>170</v>
      </c>
      <c r="AL21" s="586"/>
      <c r="AM21" s="587"/>
      <c r="AN21" s="585" t="s">
        <v>169</v>
      </c>
      <c r="AO21" s="586"/>
      <c r="AP21" s="641"/>
    </row>
    <row r="22" spans="1:42" s="128" customFormat="1" ht="16.5" customHeight="1" x14ac:dyDescent="0.15">
      <c r="A22" s="601"/>
      <c r="B22" s="602"/>
      <c r="C22" s="602"/>
      <c r="D22" s="603"/>
      <c r="E22" s="605"/>
      <c r="F22" s="602"/>
      <c r="G22" s="588" t="s">
        <v>168</v>
      </c>
      <c r="H22" s="589"/>
      <c r="I22" s="589"/>
      <c r="J22" s="130" t="s">
        <v>166</v>
      </c>
      <c r="K22" s="589" t="s">
        <v>167</v>
      </c>
      <c r="L22" s="589"/>
      <c r="M22" s="589"/>
      <c r="N22" s="600"/>
      <c r="O22" s="600"/>
      <c r="P22" s="600"/>
      <c r="Q22" s="600"/>
      <c r="R22" s="600"/>
      <c r="S22" s="600"/>
      <c r="T22" s="645"/>
      <c r="U22" s="636"/>
      <c r="V22" s="646"/>
      <c r="W22" s="635"/>
      <c r="X22" s="636"/>
      <c r="Y22" s="646"/>
      <c r="Z22" s="635"/>
      <c r="AA22" s="636"/>
      <c r="AB22" s="637"/>
      <c r="AC22" s="588"/>
      <c r="AD22" s="589"/>
      <c r="AE22" s="589"/>
      <c r="AF22" s="589"/>
      <c r="AG22" s="590"/>
      <c r="AH22" s="588"/>
      <c r="AI22" s="589"/>
      <c r="AJ22" s="590"/>
      <c r="AK22" s="588"/>
      <c r="AL22" s="589"/>
      <c r="AM22" s="590"/>
      <c r="AN22" s="588"/>
      <c r="AO22" s="589"/>
      <c r="AP22" s="642"/>
    </row>
    <row r="23" spans="1:42" s="128" customFormat="1" ht="22.7" customHeight="1" x14ac:dyDescent="0.15">
      <c r="A23" s="522"/>
      <c r="B23" s="523"/>
      <c r="C23" s="523"/>
      <c r="D23" s="524"/>
      <c r="E23" s="528" t="str">
        <f t="shared" ref="E23:E51" si="0">IF(A23="","",A23)</f>
        <v/>
      </c>
      <c r="F23" s="529"/>
      <c r="G23" s="508"/>
      <c r="H23" s="509"/>
      <c r="I23" s="509"/>
      <c r="J23" s="130" t="s">
        <v>166</v>
      </c>
      <c r="K23" s="526"/>
      <c r="L23" s="526"/>
      <c r="M23" s="526"/>
      <c r="N23" s="510"/>
      <c r="O23" s="510"/>
      <c r="P23" s="510"/>
      <c r="Q23" s="527"/>
      <c r="R23" s="527"/>
      <c r="S23" s="527"/>
      <c r="T23" s="512"/>
      <c r="U23" s="513"/>
      <c r="V23" s="514"/>
      <c r="W23" s="515"/>
      <c r="X23" s="513"/>
      <c r="Y23" s="514"/>
      <c r="Z23" s="530">
        <f t="shared" ref="Z23:Z51" si="1">SUM(T23:Y23)</f>
        <v>0</v>
      </c>
      <c r="AA23" s="531"/>
      <c r="AB23" s="532"/>
      <c r="AC23" s="519"/>
      <c r="AD23" s="520"/>
      <c r="AE23" s="520"/>
      <c r="AF23" s="520"/>
      <c r="AG23" s="521"/>
      <c r="AH23" s="497"/>
      <c r="AI23" s="498"/>
      <c r="AJ23" s="499"/>
      <c r="AK23" s="497"/>
      <c r="AL23" s="498"/>
      <c r="AM23" s="499"/>
      <c r="AN23" s="500"/>
      <c r="AO23" s="501"/>
      <c r="AP23" s="502"/>
    </row>
    <row r="24" spans="1:42" s="128" customFormat="1" ht="22.7" customHeight="1" x14ac:dyDescent="0.15">
      <c r="A24" s="522"/>
      <c r="B24" s="523"/>
      <c r="C24" s="523"/>
      <c r="D24" s="524"/>
      <c r="E24" s="528" t="str">
        <f t="shared" si="0"/>
        <v/>
      </c>
      <c r="F24" s="529"/>
      <c r="G24" s="508"/>
      <c r="H24" s="509"/>
      <c r="I24" s="509"/>
      <c r="J24" s="129" t="s">
        <v>166</v>
      </c>
      <c r="K24" s="509"/>
      <c r="L24" s="509"/>
      <c r="M24" s="509"/>
      <c r="N24" s="510"/>
      <c r="O24" s="510"/>
      <c r="P24" s="510"/>
      <c r="Q24" s="511"/>
      <c r="R24" s="511"/>
      <c r="S24" s="511"/>
      <c r="T24" s="512"/>
      <c r="U24" s="513"/>
      <c r="V24" s="514"/>
      <c r="W24" s="515"/>
      <c r="X24" s="513"/>
      <c r="Y24" s="514"/>
      <c r="Z24" s="530">
        <f t="shared" si="1"/>
        <v>0</v>
      </c>
      <c r="AA24" s="531"/>
      <c r="AB24" s="532"/>
      <c r="AC24" s="519"/>
      <c r="AD24" s="520"/>
      <c r="AE24" s="520"/>
      <c r="AF24" s="520"/>
      <c r="AG24" s="521"/>
      <c r="AH24" s="497"/>
      <c r="AI24" s="498"/>
      <c r="AJ24" s="499"/>
      <c r="AK24" s="497"/>
      <c r="AL24" s="498"/>
      <c r="AM24" s="499"/>
      <c r="AN24" s="500"/>
      <c r="AO24" s="501"/>
      <c r="AP24" s="502"/>
    </row>
    <row r="25" spans="1:42" s="128" customFormat="1" ht="22.7" customHeight="1" x14ac:dyDescent="0.15">
      <c r="A25" s="522"/>
      <c r="B25" s="523"/>
      <c r="C25" s="523"/>
      <c r="D25" s="524"/>
      <c r="E25" s="528" t="str">
        <f t="shared" si="0"/>
        <v/>
      </c>
      <c r="F25" s="529"/>
      <c r="G25" s="508"/>
      <c r="H25" s="509"/>
      <c r="I25" s="509"/>
      <c r="J25" s="129" t="s">
        <v>166</v>
      </c>
      <c r="K25" s="509"/>
      <c r="L25" s="509"/>
      <c r="M25" s="509"/>
      <c r="N25" s="510"/>
      <c r="O25" s="510"/>
      <c r="P25" s="510"/>
      <c r="Q25" s="511"/>
      <c r="R25" s="511"/>
      <c r="S25" s="511"/>
      <c r="T25" s="512"/>
      <c r="U25" s="513"/>
      <c r="V25" s="514"/>
      <c r="W25" s="515"/>
      <c r="X25" s="513"/>
      <c r="Y25" s="514"/>
      <c r="Z25" s="530">
        <f t="shared" si="1"/>
        <v>0</v>
      </c>
      <c r="AA25" s="531"/>
      <c r="AB25" s="532"/>
      <c r="AC25" s="519"/>
      <c r="AD25" s="520"/>
      <c r="AE25" s="520"/>
      <c r="AF25" s="520"/>
      <c r="AG25" s="521"/>
      <c r="AH25" s="497"/>
      <c r="AI25" s="498"/>
      <c r="AJ25" s="499"/>
      <c r="AK25" s="497"/>
      <c r="AL25" s="498"/>
      <c r="AM25" s="499"/>
      <c r="AN25" s="500"/>
      <c r="AO25" s="501"/>
      <c r="AP25" s="502"/>
    </row>
    <row r="26" spans="1:42" s="128" customFormat="1" ht="22.7" customHeight="1" x14ac:dyDescent="0.15">
      <c r="A26" s="522"/>
      <c r="B26" s="523"/>
      <c r="C26" s="523"/>
      <c r="D26" s="524"/>
      <c r="E26" s="528" t="str">
        <f>IF(A26="","",A26)</f>
        <v/>
      </c>
      <c r="F26" s="529"/>
      <c r="G26" s="508"/>
      <c r="H26" s="509"/>
      <c r="I26" s="509"/>
      <c r="J26" s="129" t="s">
        <v>166</v>
      </c>
      <c r="K26" s="509"/>
      <c r="L26" s="509"/>
      <c r="M26" s="509"/>
      <c r="N26" s="510"/>
      <c r="O26" s="510"/>
      <c r="P26" s="510"/>
      <c r="Q26" s="511"/>
      <c r="R26" s="511"/>
      <c r="S26" s="511"/>
      <c r="T26" s="512"/>
      <c r="U26" s="513"/>
      <c r="V26" s="514"/>
      <c r="W26" s="515"/>
      <c r="X26" s="513"/>
      <c r="Y26" s="514"/>
      <c r="Z26" s="530">
        <f t="shared" si="1"/>
        <v>0</v>
      </c>
      <c r="AA26" s="531"/>
      <c r="AB26" s="532"/>
      <c r="AC26" s="519"/>
      <c r="AD26" s="520"/>
      <c r="AE26" s="520"/>
      <c r="AF26" s="520"/>
      <c r="AG26" s="521"/>
      <c r="AH26" s="497"/>
      <c r="AI26" s="498"/>
      <c r="AJ26" s="499"/>
      <c r="AK26" s="497"/>
      <c r="AL26" s="498"/>
      <c r="AM26" s="499"/>
      <c r="AN26" s="500"/>
      <c r="AO26" s="501"/>
      <c r="AP26" s="502"/>
    </row>
    <row r="27" spans="1:42" s="128" customFormat="1" ht="22.7" customHeight="1" x14ac:dyDescent="0.15">
      <c r="A27" s="522"/>
      <c r="B27" s="523"/>
      <c r="C27" s="523"/>
      <c r="D27" s="524"/>
      <c r="E27" s="528" t="str">
        <f t="shared" si="0"/>
        <v/>
      </c>
      <c r="F27" s="529"/>
      <c r="G27" s="525"/>
      <c r="H27" s="526"/>
      <c r="I27" s="526"/>
      <c r="J27" s="130" t="s">
        <v>166</v>
      </c>
      <c r="K27" s="526"/>
      <c r="L27" s="526"/>
      <c r="M27" s="526"/>
      <c r="N27" s="510"/>
      <c r="O27" s="510"/>
      <c r="P27" s="510"/>
      <c r="Q27" s="527"/>
      <c r="R27" s="527"/>
      <c r="S27" s="527"/>
      <c r="T27" s="512"/>
      <c r="U27" s="513"/>
      <c r="V27" s="514"/>
      <c r="W27" s="515"/>
      <c r="X27" s="513"/>
      <c r="Y27" s="514"/>
      <c r="Z27" s="530">
        <f t="shared" si="1"/>
        <v>0</v>
      </c>
      <c r="AA27" s="531"/>
      <c r="AB27" s="532"/>
      <c r="AC27" s="519"/>
      <c r="AD27" s="520"/>
      <c r="AE27" s="520"/>
      <c r="AF27" s="520"/>
      <c r="AG27" s="521"/>
      <c r="AH27" s="497"/>
      <c r="AI27" s="498"/>
      <c r="AJ27" s="499"/>
      <c r="AK27" s="497"/>
      <c r="AL27" s="498"/>
      <c r="AM27" s="499"/>
      <c r="AN27" s="500"/>
      <c r="AO27" s="501"/>
      <c r="AP27" s="502"/>
    </row>
    <row r="28" spans="1:42" s="128" customFormat="1" ht="22.7" customHeight="1" x14ac:dyDescent="0.15">
      <c r="A28" s="503"/>
      <c r="B28" s="504"/>
      <c r="C28" s="504"/>
      <c r="D28" s="505"/>
      <c r="E28" s="528" t="str">
        <f t="shared" si="0"/>
        <v/>
      </c>
      <c r="F28" s="529"/>
      <c r="G28" s="508"/>
      <c r="H28" s="509"/>
      <c r="I28" s="509"/>
      <c r="J28" s="129" t="s">
        <v>166</v>
      </c>
      <c r="K28" s="509"/>
      <c r="L28" s="509"/>
      <c r="M28" s="509"/>
      <c r="N28" s="510"/>
      <c r="O28" s="510"/>
      <c r="P28" s="510"/>
      <c r="Q28" s="511"/>
      <c r="R28" s="511"/>
      <c r="S28" s="511"/>
      <c r="T28" s="512"/>
      <c r="U28" s="513"/>
      <c r="V28" s="514"/>
      <c r="W28" s="515"/>
      <c r="X28" s="513"/>
      <c r="Y28" s="514"/>
      <c r="Z28" s="530">
        <f t="shared" si="1"/>
        <v>0</v>
      </c>
      <c r="AA28" s="531"/>
      <c r="AB28" s="532"/>
      <c r="AC28" s="519"/>
      <c r="AD28" s="520"/>
      <c r="AE28" s="520"/>
      <c r="AF28" s="520"/>
      <c r="AG28" s="521"/>
      <c r="AH28" s="497"/>
      <c r="AI28" s="498"/>
      <c r="AJ28" s="499"/>
      <c r="AK28" s="497"/>
      <c r="AL28" s="498"/>
      <c r="AM28" s="499"/>
      <c r="AN28" s="500"/>
      <c r="AO28" s="501"/>
      <c r="AP28" s="502"/>
    </row>
    <row r="29" spans="1:42" s="128" customFormat="1" ht="22.7" customHeight="1" x14ac:dyDescent="0.15">
      <c r="A29" s="503"/>
      <c r="B29" s="504"/>
      <c r="C29" s="504"/>
      <c r="D29" s="505"/>
      <c r="E29" s="528" t="str">
        <f t="shared" si="0"/>
        <v/>
      </c>
      <c r="F29" s="529"/>
      <c r="G29" s="508"/>
      <c r="H29" s="509"/>
      <c r="I29" s="509"/>
      <c r="J29" s="129" t="s">
        <v>166</v>
      </c>
      <c r="K29" s="509"/>
      <c r="L29" s="509"/>
      <c r="M29" s="509"/>
      <c r="N29" s="510"/>
      <c r="O29" s="510"/>
      <c r="P29" s="510"/>
      <c r="Q29" s="511"/>
      <c r="R29" s="511"/>
      <c r="S29" s="511"/>
      <c r="T29" s="512"/>
      <c r="U29" s="513"/>
      <c r="V29" s="514"/>
      <c r="W29" s="515"/>
      <c r="X29" s="513"/>
      <c r="Y29" s="514"/>
      <c r="Z29" s="530">
        <f t="shared" si="1"/>
        <v>0</v>
      </c>
      <c r="AA29" s="531"/>
      <c r="AB29" s="532"/>
      <c r="AC29" s="519"/>
      <c r="AD29" s="520"/>
      <c r="AE29" s="520"/>
      <c r="AF29" s="520"/>
      <c r="AG29" s="521"/>
      <c r="AH29" s="497"/>
      <c r="AI29" s="498"/>
      <c r="AJ29" s="499"/>
      <c r="AK29" s="497"/>
      <c r="AL29" s="498"/>
      <c r="AM29" s="499"/>
      <c r="AN29" s="500"/>
      <c r="AO29" s="501"/>
      <c r="AP29" s="502"/>
    </row>
    <row r="30" spans="1:42" s="128" customFormat="1" ht="22.7" customHeight="1" x14ac:dyDescent="0.15">
      <c r="A30" s="503"/>
      <c r="B30" s="504"/>
      <c r="C30" s="504"/>
      <c r="D30" s="505"/>
      <c r="E30" s="528" t="str">
        <f t="shared" si="0"/>
        <v/>
      </c>
      <c r="F30" s="529"/>
      <c r="G30" s="508"/>
      <c r="H30" s="509"/>
      <c r="I30" s="509"/>
      <c r="J30" s="129" t="s">
        <v>166</v>
      </c>
      <c r="K30" s="509"/>
      <c r="L30" s="509"/>
      <c r="M30" s="509"/>
      <c r="N30" s="510"/>
      <c r="O30" s="510"/>
      <c r="P30" s="510"/>
      <c r="Q30" s="511"/>
      <c r="R30" s="511"/>
      <c r="S30" s="511"/>
      <c r="T30" s="512"/>
      <c r="U30" s="513"/>
      <c r="V30" s="514"/>
      <c r="W30" s="515"/>
      <c r="X30" s="513"/>
      <c r="Y30" s="514"/>
      <c r="Z30" s="530">
        <f t="shared" si="1"/>
        <v>0</v>
      </c>
      <c r="AA30" s="531"/>
      <c r="AB30" s="532"/>
      <c r="AC30" s="519"/>
      <c r="AD30" s="520"/>
      <c r="AE30" s="520"/>
      <c r="AF30" s="520"/>
      <c r="AG30" s="521"/>
      <c r="AH30" s="497"/>
      <c r="AI30" s="498"/>
      <c r="AJ30" s="499"/>
      <c r="AK30" s="497"/>
      <c r="AL30" s="498"/>
      <c r="AM30" s="499"/>
      <c r="AN30" s="500"/>
      <c r="AO30" s="501"/>
      <c r="AP30" s="502"/>
    </row>
    <row r="31" spans="1:42" s="128" customFormat="1" ht="22.7" customHeight="1" x14ac:dyDescent="0.15">
      <c r="A31" s="503"/>
      <c r="B31" s="504"/>
      <c r="C31" s="504"/>
      <c r="D31" s="505"/>
      <c r="E31" s="528" t="str">
        <f t="shared" si="0"/>
        <v/>
      </c>
      <c r="F31" s="529"/>
      <c r="G31" s="525"/>
      <c r="H31" s="526"/>
      <c r="I31" s="526"/>
      <c r="J31" s="130" t="s">
        <v>166</v>
      </c>
      <c r="K31" s="526"/>
      <c r="L31" s="526"/>
      <c r="M31" s="526"/>
      <c r="N31" s="510"/>
      <c r="O31" s="510"/>
      <c r="P31" s="510"/>
      <c r="Q31" s="527"/>
      <c r="R31" s="527"/>
      <c r="S31" s="527"/>
      <c r="T31" s="512"/>
      <c r="U31" s="513"/>
      <c r="V31" s="514"/>
      <c r="W31" s="515"/>
      <c r="X31" s="513"/>
      <c r="Y31" s="514"/>
      <c r="Z31" s="530">
        <f t="shared" si="1"/>
        <v>0</v>
      </c>
      <c r="AA31" s="531"/>
      <c r="AB31" s="532"/>
      <c r="AC31" s="519"/>
      <c r="AD31" s="520"/>
      <c r="AE31" s="520"/>
      <c r="AF31" s="520"/>
      <c r="AG31" s="521"/>
      <c r="AH31" s="497"/>
      <c r="AI31" s="498"/>
      <c r="AJ31" s="499"/>
      <c r="AK31" s="497"/>
      <c r="AL31" s="498"/>
      <c r="AM31" s="499"/>
      <c r="AN31" s="500"/>
      <c r="AO31" s="501"/>
      <c r="AP31" s="502"/>
    </row>
    <row r="32" spans="1:42" s="128" customFormat="1" ht="22.7" customHeight="1" x14ac:dyDescent="0.15">
      <c r="A32" s="503"/>
      <c r="B32" s="504"/>
      <c r="C32" s="504"/>
      <c r="D32" s="505"/>
      <c r="E32" s="528" t="str">
        <f t="shared" si="0"/>
        <v/>
      </c>
      <c r="F32" s="529"/>
      <c r="G32" s="508"/>
      <c r="H32" s="509"/>
      <c r="I32" s="509"/>
      <c r="J32" s="129" t="s">
        <v>166</v>
      </c>
      <c r="K32" s="509"/>
      <c r="L32" s="509"/>
      <c r="M32" s="509"/>
      <c r="N32" s="510"/>
      <c r="O32" s="510"/>
      <c r="P32" s="510"/>
      <c r="Q32" s="511"/>
      <c r="R32" s="511"/>
      <c r="S32" s="511"/>
      <c r="T32" s="512"/>
      <c r="U32" s="513"/>
      <c r="V32" s="514"/>
      <c r="W32" s="515"/>
      <c r="X32" s="513"/>
      <c r="Y32" s="514"/>
      <c r="Z32" s="530">
        <f t="shared" si="1"/>
        <v>0</v>
      </c>
      <c r="AA32" s="531"/>
      <c r="AB32" s="532"/>
      <c r="AC32" s="519"/>
      <c r="AD32" s="520"/>
      <c r="AE32" s="520"/>
      <c r="AF32" s="520"/>
      <c r="AG32" s="521"/>
      <c r="AH32" s="497"/>
      <c r="AI32" s="498"/>
      <c r="AJ32" s="499"/>
      <c r="AK32" s="497"/>
      <c r="AL32" s="498"/>
      <c r="AM32" s="499"/>
      <c r="AN32" s="500"/>
      <c r="AO32" s="501"/>
      <c r="AP32" s="502"/>
    </row>
    <row r="33" spans="1:42" s="128" customFormat="1" ht="22.7" customHeight="1" x14ac:dyDescent="0.15">
      <c r="A33" s="503"/>
      <c r="B33" s="504"/>
      <c r="C33" s="504"/>
      <c r="D33" s="505"/>
      <c r="E33" s="528" t="str">
        <f t="shared" si="0"/>
        <v/>
      </c>
      <c r="F33" s="529"/>
      <c r="G33" s="508"/>
      <c r="H33" s="509"/>
      <c r="I33" s="509"/>
      <c r="J33" s="129" t="s">
        <v>166</v>
      </c>
      <c r="K33" s="509"/>
      <c r="L33" s="509"/>
      <c r="M33" s="509"/>
      <c r="N33" s="510"/>
      <c r="O33" s="510"/>
      <c r="P33" s="510"/>
      <c r="Q33" s="511"/>
      <c r="R33" s="511"/>
      <c r="S33" s="511"/>
      <c r="T33" s="512"/>
      <c r="U33" s="513"/>
      <c r="V33" s="514"/>
      <c r="W33" s="515"/>
      <c r="X33" s="513"/>
      <c r="Y33" s="514"/>
      <c r="Z33" s="530">
        <f t="shared" si="1"/>
        <v>0</v>
      </c>
      <c r="AA33" s="531"/>
      <c r="AB33" s="532"/>
      <c r="AC33" s="519"/>
      <c r="AD33" s="520"/>
      <c r="AE33" s="520"/>
      <c r="AF33" s="520"/>
      <c r="AG33" s="521"/>
      <c r="AH33" s="497"/>
      <c r="AI33" s="498"/>
      <c r="AJ33" s="499"/>
      <c r="AK33" s="497"/>
      <c r="AL33" s="498"/>
      <c r="AM33" s="499"/>
      <c r="AN33" s="500"/>
      <c r="AO33" s="501"/>
      <c r="AP33" s="502"/>
    </row>
    <row r="34" spans="1:42" s="128" customFormat="1" ht="22.7" customHeight="1" thickBot="1" x14ac:dyDescent="0.2">
      <c r="A34" s="522"/>
      <c r="B34" s="523"/>
      <c r="C34" s="523"/>
      <c r="D34" s="524"/>
      <c r="E34" s="528" t="str">
        <f t="shared" si="0"/>
        <v/>
      </c>
      <c r="F34" s="529"/>
      <c r="G34" s="508"/>
      <c r="H34" s="509"/>
      <c r="I34" s="509"/>
      <c r="J34" s="130" t="s">
        <v>166</v>
      </c>
      <c r="K34" s="526"/>
      <c r="L34" s="526"/>
      <c r="M34" s="526"/>
      <c r="N34" s="510"/>
      <c r="O34" s="510"/>
      <c r="P34" s="510"/>
      <c r="Q34" s="527"/>
      <c r="R34" s="527"/>
      <c r="S34" s="527"/>
      <c r="T34" s="512"/>
      <c r="U34" s="513"/>
      <c r="V34" s="514"/>
      <c r="W34" s="515"/>
      <c r="X34" s="513"/>
      <c r="Y34" s="514"/>
      <c r="Z34" s="530">
        <f t="shared" si="1"/>
        <v>0</v>
      </c>
      <c r="AA34" s="531"/>
      <c r="AB34" s="532"/>
      <c r="AC34" s="519"/>
      <c r="AD34" s="520"/>
      <c r="AE34" s="520"/>
      <c r="AF34" s="520"/>
      <c r="AG34" s="521"/>
      <c r="AH34" s="497"/>
      <c r="AI34" s="498"/>
      <c r="AJ34" s="499"/>
      <c r="AK34" s="497"/>
      <c r="AL34" s="498"/>
      <c r="AM34" s="499"/>
      <c r="AN34" s="500"/>
      <c r="AO34" s="501"/>
      <c r="AP34" s="502"/>
    </row>
    <row r="35" spans="1:42" s="128" customFormat="1" ht="22.7" hidden="1" customHeight="1" outlineLevel="1" x14ac:dyDescent="0.15">
      <c r="A35" s="522"/>
      <c r="B35" s="523"/>
      <c r="C35" s="523"/>
      <c r="D35" s="524"/>
      <c r="E35" s="506" t="str">
        <f t="shared" si="0"/>
        <v/>
      </c>
      <c r="F35" s="507"/>
      <c r="G35" s="508"/>
      <c r="H35" s="509"/>
      <c r="I35" s="509"/>
      <c r="J35" s="129" t="s">
        <v>166</v>
      </c>
      <c r="K35" s="509"/>
      <c r="L35" s="509"/>
      <c r="M35" s="509"/>
      <c r="N35" s="510"/>
      <c r="O35" s="510"/>
      <c r="P35" s="510"/>
      <c r="Q35" s="511"/>
      <c r="R35" s="511"/>
      <c r="S35" s="511"/>
      <c r="T35" s="512"/>
      <c r="U35" s="513"/>
      <c r="V35" s="514"/>
      <c r="W35" s="515"/>
      <c r="X35" s="513"/>
      <c r="Y35" s="514"/>
      <c r="Z35" s="516">
        <f t="shared" si="1"/>
        <v>0</v>
      </c>
      <c r="AA35" s="517"/>
      <c r="AB35" s="518"/>
      <c r="AC35" s="519"/>
      <c r="AD35" s="520"/>
      <c r="AE35" s="520"/>
      <c r="AF35" s="520"/>
      <c r="AG35" s="521"/>
      <c r="AH35" s="497"/>
      <c r="AI35" s="498"/>
      <c r="AJ35" s="499"/>
      <c r="AK35" s="497"/>
      <c r="AL35" s="498"/>
      <c r="AM35" s="499"/>
      <c r="AN35" s="500"/>
      <c r="AO35" s="501"/>
      <c r="AP35" s="502"/>
    </row>
    <row r="36" spans="1:42" s="128" customFormat="1" ht="22.7" hidden="1" customHeight="1" outlineLevel="1" x14ac:dyDescent="0.15">
      <c r="A36" s="522"/>
      <c r="B36" s="523"/>
      <c r="C36" s="523"/>
      <c r="D36" s="524"/>
      <c r="E36" s="506" t="str">
        <f t="shared" si="0"/>
        <v/>
      </c>
      <c r="F36" s="507"/>
      <c r="G36" s="508"/>
      <c r="H36" s="509"/>
      <c r="I36" s="509"/>
      <c r="J36" s="129" t="s">
        <v>166</v>
      </c>
      <c r="K36" s="509"/>
      <c r="L36" s="509"/>
      <c r="M36" s="509"/>
      <c r="N36" s="510"/>
      <c r="O36" s="510"/>
      <c r="P36" s="510"/>
      <c r="Q36" s="511"/>
      <c r="R36" s="511"/>
      <c r="S36" s="511"/>
      <c r="T36" s="512"/>
      <c r="U36" s="513"/>
      <c r="V36" s="514"/>
      <c r="W36" s="515"/>
      <c r="X36" s="513"/>
      <c r="Y36" s="514"/>
      <c r="Z36" s="516">
        <f t="shared" si="1"/>
        <v>0</v>
      </c>
      <c r="AA36" s="517"/>
      <c r="AB36" s="518"/>
      <c r="AC36" s="519"/>
      <c r="AD36" s="520"/>
      <c r="AE36" s="520"/>
      <c r="AF36" s="520"/>
      <c r="AG36" s="521"/>
      <c r="AH36" s="497"/>
      <c r="AI36" s="498"/>
      <c r="AJ36" s="499"/>
      <c r="AK36" s="497"/>
      <c r="AL36" s="498"/>
      <c r="AM36" s="499"/>
      <c r="AN36" s="500"/>
      <c r="AO36" s="501"/>
      <c r="AP36" s="502"/>
    </row>
    <row r="37" spans="1:42" s="128" customFormat="1" ht="22.7" hidden="1" customHeight="1" outlineLevel="1" x14ac:dyDescent="0.15">
      <c r="A37" s="522"/>
      <c r="B37" s="523"/>
      <c r="C37" s="523"/>
      <c r="D37" s="524"/>
      <c r="E37" s="506" t="str">
        <f t="shared" si="0"/>
        <v/>
      </c>
      <c r="F37" s="507"/>
      <c r="G37" s="508"/>
      <c r="H37" s="509"/>
      <c r="I37" s="509"/>
      <c r="J37" s="129" t="s">
        <v>166</v>
      </c>
      <c r="K37" s="509"/>
      <c r="L37" s="509"/>
      <c r="M37" s="509"/>
      <c r="N37" s="510"/>
      <c r="O37" s="510"/>
      <c r="P37" s="510"/>
      <c r="Q37" s="511"/>
      <c r="R37" s="511"/>
      <c r="S37" s="511"/>
      <c r="T37" s="512"/>
      <c r="U37" s="513"/>
      <c r="V37" s="514"/>
      <c r="W37" s="515"/>
      <c r="X37" s="513"/>
      <c r="Y37" s="514"/>
      <c r="Z37" s="516">
        <f t="shared" si="1"/>
        <v>0</v>
      </c>
      <c r="AA37" s="517"/>
      <c r="AB37" s="518"/>
      <c r="AC37" s="519"/>
      <c r="AD37" s="520"/>
      <c r="AE37" s="520"/>
      <c r="AF37" s="520"/>
      <c r="AG37" s="521"/>
      <c r="AH37" s="497"/>
      <c r="AI37" s="498"/>
      <c r="AJ37" s="499"/>
      <c r="AK37" s="497"/>
      <c r="AL37" s="498"/>
      <c r="AM37" s="499"/>
      <c r="AN37" s="500"/>
      <c r="AO37" s="501"/>
      <c r="AP37" s="502"/>
    </row>
    <row r="38" spans="1:42" s="128" customFormat="1" ht="22.7" hidden="1" customHeight="1" outlineLevel="1" x14ac:dyDescent="0.15">
      <c r="A38" s="522"/>
      <c r="B38" s="523"/>
      <c r="C38" s="523"/>
      <c r="D38" s="524"/>
      <c r="E38" s="506" t="str">
        <f t="shared" si="0"/>
        <v/>
      </c>
      <c r="F38" s="507"/>
      <c r="G38" s="525"/>
      <c r="H38" s="526"/>
      <c r="I38" s="526"/>
      <c r="J38" s="130" t="s">
        <v>166</v>
      </c>
      <c r="K38" s="526"/>
      <c r="L38" s="526"/>
      <c r="M38" s="526"/>
      <c r="N38" s="510"/>
      <c r="O38" s="510"/>
      <c r="P38" s="510"/>
      <c r="Q38" s="527"/>
      <c r="R38" s="527"/>
      <c r="S38" s="527"/>
      <c r="T38" s="512"/>
      <c r="U38" s="513"/>
      <c r="V38" s="514"/>
      <c r="W38" s="515"/>
      <c r="X38" s="513"/>
      <c r="Y38" s="514"/>
      <c r="Z38" s="516">
        <f t="shared" si="1"/>
        <v>0</v>
      </c>
      <c r="AA38" s="517"/>
      <c r="AB38" s="518"/>
      <c r="AC38" s="519"/>
      <c r="AD38" s="520"/>
      <c r="AE38" s="520"/>
      <c r="AF38" s="520"/>
      <c r="AG38" s="521"/>
      <c r="AH38" s="497"/>
      <c r="AI38" s="498"/>
      <c r="AJ38" s="499"/>
      <c r="AK38" s="497"/>
      <c r="AL38" s="498"/>
      <c r="AM38" s="499"/>
      <c r="AN38" s="500"/>
      <c r="AO38" s="501"/>
      <c r="AP38" s="502"/>
    </row>
    <row r="39" spans="1:42" s="128" customFormat="1" ht="22.7" hidden="1" customHeight="1" outlineLevel="1" x14ac:dyDescent="0.15">
      <c r="A39" s="503"/>
      <c r="B39" s="504"/>
      <c r="C39" s="504"/>
      <c r="D39" s="505"/>
      <c r="E39" s="506" t="str">
        <f t="shared" si="0"/>
        <v/>
      </c>
      <c r="F39" s="507"/>
      <c r="G39" s="508"/>
      <c r="H39" s="509"/>
      <c r="I39" s="509"/>
      <c r="J39" s="129" t="s">
        <v>166</v>
      </c>
      <c r="K39" s="509"/>
      <c r="L39" s="509"/>
      <c r="M39" s="509"/>
      <c r="N39" s="510"/>
      <c r="O39" s="510"/>
      <c r="P39" s="510"/>
      <c r="Q39" s="511"/>
      <c r="R39" s="511"/>
      <c r="S39" s="511"/>
      <c r="T39" s="512"/>
      <c r="U39" s="513"/>
      <c r="V39" s="514"/>
      <c r="W39" s="515"/>
      <c r="X39" s="513"/>
      <c r="Y39" s="514"/>
      <c r="Z39" s="516">
        <f t="shared" si="1"/>
        <v>0</v>
      </c>
      <c r="AA39" s="517"/>
      <c r="AB39" s="518"/>
      <c r="AC39" s="519"/>
      <c r="AD39" s="520"/>
      <c r="AE39" s="520"/>
      <c r="AF39" s="520"/>
      <c r="AG39" s="521"/>
      <c r="AH39" s="497"/>
      <c r="AI39" s="498"/>
      <c r="AJ39" s="499"/>
      <c r="AK39" s="497"/>
      <c r="AL39" s="498"/>
      <c r="AM39" s="499"/>
      <c r="AN39" s="500"/>
      <c r="AO39" s="501"/>
      <c r="AP39" s="502"/>
    </row>
    <row r="40" spans="1:42" s="128" customFormat="1" ht="22.7" hidden="1" customHeight="1" outlineLevel="1" x14ac:dyDescent="0.15">
      <c r="A40" s="503"/>
      <c r="B40" s="504"/>
      <c r="C40" s="504"/>
      <c r="D40" s="505"/>
      <c r="E40" s="506" t="str">
        <f t="shared" si="0"/>
        <v/>
      </c>
      <c r="F40" s="507"/>
      <c r="G40" s="508"/>
      <c r="H40" s="509"/>
      <c r="I40" s="509"/>
      <c r="J40" s="129" t="s">
        <v>166</v>
      </c>
      <c r="K40" s="509"/>
      <c r="L40" s="509"/>
      <c r="M40" s="509"/>
      <c r="N40" s="510"/>
      <c r="O40" s="510"/>
      <c r="P40" s="510"/>
      <c r="Q40" s="511"/>
      <c r="R40" s="511"/>
      <c r="S40" s="511"/>
      <c r="T40" s="512"/>
      <c r="U40" s="513"/>
      <c r="V40" s="514"/>
      <c r="W40" s="515"/>
      <c r="X40" s="513"/>
      <c r="Y40" s="514"/>
      <c r="Z40" s="516">
        <f t="shared" si="1"/>
        <v>0</v>
      </c>
      <c r="AA40" s="517"/>
      <c r="AB40" s="518"/>
      <c r="AC40" s="519"/>
      <c r="AD40" s="520"/>
      <c r="AE40" s="520"/>
      <c r="AF40" s="520"/>
      <c r="AG40" s="521"/>
      <c r="AH40" s="497"/>
      <c r="AI40" s="498"/>
      <c r="AJ40" s="499"/>
      <c r="AK40" s="497"/>
      <c r="AL40" s="498"/>
      <c r="AM40" s="499"/>
      <c r="AN40" s="500"/>
      <c r="AO40" s="501"/>
      <c r="AP40" s="502"/>
    </row>
    <row r="41" spans="1:42" s="128" customFormat="1" ht="22.7" hidden="1" customHeight="1" outlineLevel="1" x14ac:dyDescent="0.15">
      <c r="A41" s="503"/>
      <c r="B41" s="504"/>
      <c r="C41" s="504"/>
      <c r="D41" s="505"/>
      <c r="E41" s="506" t="str">
        <f t="shared" si="0"/>
        <v/>
      </c>
      <c r="F41" s="507"/>
      <c r="G41" s="508"/>
      <c r="H41" s="509"/>
      <c r="I41" s="509"/>
      <c r="J41" s="129" t="s">
        <v>166</v>
      </c>
      <c r="K41" s="509"/>
      <c r="L41" s="509"/>
      <c r="M41" s="509"/>
      <c r="N41" s="510"/>
      <c r="O41" s="510"/>
      <c r="P41" s="510"/>
      <c r="Q41" s="511"/>
      <c r="R41" s="511"/>
      <c r="S41" s="511"/>
      <c r="T41" s="512"/>
      <c r="U41" s="513"/>
      <c r="V41" s="514"/>
      <c r="W41" s="515"/>
      <c r="X41" s="513"/>
      <c r="Y41" s="514"/>
      <c r="Z41" s="516">
        <f t="shared" si="1"/>
        <v>0</v>
      </c>
      <c r="AA41" s="517"/>
      <c r="AB41" s="518"/>
      <c r="AC41" s="519"/>
      <c r="AD41" s="520"/>
      <c r="AE41" s="520"/>
      <c r="AF41" s="520"/>
      <c r="AG41" s="521"/>
      <c r="AH41" s="497"/>
      <c r="AI41" s="498"/>
      <c r="AJ41" s="499"/>
      <c r="AK41" s="497"/>
      <c r="AL41" s="498"/>
      <c r="AM41" s="499"/>
      <c r="AN41" s="500"/>
      <c r="AO41" s="501"/>
      <c r="AP41" s="502"/>
    </row>
    <row r="42" spans="1:42" s="128" customFormat="1" ht="22.7" hidden="1" customHeight="1" outlineLevel="1" x14ac:dyDescent="0.15">
      <c r="A42" s="522"/>
      <c r="B42" s="523"/>
      <c r="C42" s="523"/>
      <c r="D42" s="524"/>
      <c r="E42" s="506" t="str">
        <f t="shared" si="0"/>
        <v/>
      </c>
      <c r="F42" s="507"/>
      <c r="G42" s="508"/>
      <c r="H42" s="509"/>
      <c r="I42" s="509"/>
      <c r="J42" s="129" t="s">
        <v>166</v>
      </c>
      <c r="K42" s="509"/>
      <c r="L42" s="509"/>
      <c r="M42" s="509"/>
      <c r="N42" s="510"/>
      <c r="O42" s="510"/>
      <c r="P42" s="510"/>
      <c r="Q42" s="511"/>
      <c r="R42" s="511"/>
      <c r="S42" s="511"/>
      <c r="T42" s="512"/>
      <c r="U42" s="513"/>
      <c r="V42" s="514"/>
      <c r="W42" s="515"/>
      <c r="X42" s="513"/>
      <c r="Y42" s="514"/>
      <c r="Z42" s="516">
        <f t="shared" si="1"/>
        <v>0</v>
      </c>
      <c r="AA42" s="517"/>
      <c r="AB42" s="518"/>
      <c r="AC42" s="519"/>
      <c r="AD42" s="520"/>
      <c r="AE42" s="520"/>
      <c r="AF42" s="520"/>
      <c r="AG42" s="521"/>
      <c r="AH42" s="497"/>
      <c r="AI42" s="498"/>
      <c r="AJ42" s="499"/>
      <c r="AK42" s="497"/>
      <c r="AL42" s="498"/>
      <c r="AM42" s="499"/>
      <c r="AN42" s="500"/>
      <c r="AO42" s="501"/>
      <c r="AP42" s="502"/>
    </row>
    <row r="43" spans="1:42" s="128" customFormat="1" ht="22.7" hidden="1" customHeight="1" outlineLevel="1" x14ac:dyDescent="0.15">
      <c r="A43" s="522"/>
      <c r="B43" s="523"/>
      <c r="C43" s="523"/>
      <c r="D43" s="524"/>
      <c r="E43" s="506" t="str">
        <f t="shared" si="0"/>
        <v/>
      </c>
      <c r="F43" s="507"/>
      <c r="G43" s="508"/>
      <c r="H43" s="509"/>
      <c r="I43" s="509"/>
      <c r="J43" s="129" t="s">
        <v>166</v>
      </c>
      <c r="K43" s="509"/>
      <c r="L43" s="509"/>
      <c r="M43" s="509"/>
      <c r="N43" s="510"/>
      <c r="O43" s="510"/>
      <c r="P43" s="510"/>
      <c r="Q43" s="511"/>
      <c r="R43" s="511"/>
      <c r="S43" s="511"/>
      <c r="T43" s="512"/>
      <c r="U43" s="513"/>
      <c r="V43" s="514"/>
      <c r="W43" s="515"/>
      <c r="X43" s="513"/>
      <c r="Y43" s="514"/>
      <c r="Z43" s="516">
        <f t="shared" si="1"/>
        <v>0</v>
      </c>
      <c r="AA43" s="517"/>
      <c r="AB43" s="518"/>
      <c r="AC43" s="519"/>
      <c r="AD43" s="520"/>
      <c r="AE43" s="520"/>
      <c r="AF43" s="520"/>
      <c r="AG43" s="521"/>
      <c r="AH43" s="497"/>
      <c r="AI43" s="498"/>
      <c r="AJ43" s="499"/>
      <c r="AK43" s="497"/>
      <c r="AL43" s="498"/>
      <c r="AM43" s="499"/>
      <c r="AN43" s="500"/>
      <c r="AO43" s="501"/>
      <c r="AP43" s="502"/>
    </row>
    <row r="44" spans="1:42" s="128" customFormat="1" ht="22.7" hidden="1" customHeight="1" outlineLevel="1" x14ac:dyDescent="0.15">
      <c r="A44" s="522"/>
      <c r="B44" s="523"/>
      <c r="C44" s="523"/>
      <c r="D44" s="524"/>
      <c r="E44" s="506" t="str">
        <f t="shared" si="0"/>
        <v/>
      </c>
      <c r="F44" s="507"/>
      <c r="G44" s="525"/>
      <c r="H44" s="526"/>
      <c r="I44" s="526"/>
      <c r="J44" s="130" t="s">
        <v>166</v>
      </c>
      <c r="K44" s="526"/>
      <c r="L44" s="526"/>
      <c r="M44" s="526"/>
      <c r="N44" s="510"/>
      <c r="O44" s="510"/>
      <c r="P44" s="510"/>
      <c r="Q44" s="527"/>
      <c r="R44" s="527"/>
      <c r="S44" s="527"/>
      <c r="T44" s="512"/>
      <c r="U44" s="513"/>
      <c r="V44" s="514"/>
      <c r="W44" s="515"/>
      <c r="X44" s="513"/>
      <c r="Y44" s="514"/>
      <c r="Z44" s="516">
        <f t="shared" si="1"/>
        <v>0</v>
      </c>
      <c r="AA44" s="517"/>
      <c r="AB44" s="518"/>
      <c r="AC44" s="519"/>
      <c r="AD44" s="520"/>
      <c r="AE44" s="520"/>
      <c r="AF44" s="520"/>
      <c r="AG44" s="521"/>
      <c r="AH44" s="497"/>
      <c r="AI44" s="498"/>
      <c r="AJ44" s="499"/>
      <c r="AK44" s="497"/>
      <c r="AL44" s="498"/>
      <c r="AM44" s="499"/>
      <c r="AN44" s="500"/>
      <c r="AO44" s="501"/>
      <c r="AP44" s="502"/>
    </row>
    <row r="45" spans="1:42" s="128" customFormat="1" ht="22.7" hidden="1" customHeight="1" outlineLevel="1" x14ac:dyDescent="0.15">
      <c r="A45" s="503"/>
      <c r="B45" s="504"/>
      <c r="C45" s="504"/>
      <c r="D45" s="505"/>
      <c r="E45" s="506" t="str">
        <f t="shared" si="0"/>
        <v/>
      </c>
      <c r="F45" s="507"/>
      <c r="G45" s="508"/>
      <c r="H45" s="509"/>
      <c r="I45" s="509"/>
      <c r="J45" s="129" t="s">
        <v>166</v>
      </c>
      <c r="K45" s="509"/>
      <c r="L45" s="509"/>
      <c r="M45" s="509"/>
      <c r="N45" s="510"/>
      <c r="O45" s="510"/>
      <c r="P45" s="510"/>
      <c r="Q45" s="511"/>
      <c r="R45" s="511"/>
      <c r="S45" s="511"/>
      <c r="T45" s="512"/>
      <c r="U45" s="513"/>
      <c r="V45" s="514"/>
      <c r="W45" s="515"/>
      <c r="X45" s="513"/>
      <c r="Y45" s="514"/>
      <c r="Z45" s="516">
        <f t="shared" si="1"/>
        <v>0</v>
      </c>
      <c r="AA45" s="517"/>
      <c r="AB45" s="518"/>
      <c r="AC45" s="519"/>
      <c r="AD45" s="520"/>
      <c r="AE45" s="520"/>
      <c r="AF45" s="520"/>
      <c r="AG45" s="521"/>
      <c r="AH45" s="497"/>
      <c r="AI45" s="498"/>
      <c r="AJ45" s="499"/>
      <c r="AK45" s="497"/>
      <c r="AL45" s="498"/>
      <c r="AM45" s="499"/>
      <c r="AN45" s="500"/>
      <c r="AO45" s="501"/>
      <c r="AP45" s="502"/>
    </row>
    <row r="46" spans="1:42" s="128" customFormat="1" ht="22.7" hidden="1" customHeight="1" outlineLevel="1" x14ac:dyDescent="0.15">
      <c r="A46" s="503"/>
      <c r="B46" s="504"/>
      <c r="C46" s="504"/>
      <c r="D46" s="505"/>
      <c r="E46" s="506" t="str">
        <f t="shared" si="0"/>
        <v/>
      </c>
      <c r="F46" s="507"/>
      <c r="G46" s="508"/>
      <c r="H46" s="509"/>
      <c r="I46" s="509"/>
      <c r="J46" s="129" t="s">
        <v>166</v>
      </c>
      <c r="K46" s="509"/>
      <c r="L46" s="509"/>
      <c r="M46" s="509"/>
      <c r="N46" s="510"/>
      <c r="O46" s="510"/>
      <c r="P46" s="510"/>
      <c r="Q46" s="511"/>
      <c r="R46" s="511"/>
      <c r="S46" s="511"/>
      <c r="T46" s="512"/>
      <c r="U46" s="513"/>
      <c r="V46" s="514"/>
      <c r="W46" s="515"/>
      <c r="X46" s="513"/>
      <c r="Y46" s="514"/>
      <c r="Z46" s="516">
        <f t="shared" si="1"/>
        <v>0</v>
      </c>
      <c r="AA46" s="517"/>
      <c r="AB46" s="518"/>
      <c r="AC46" s="519"/>
      <c r="AD46" s="520"/>
      <c r="AE46" s="520"/>
      <c r="AF46" s="520"/>
      <c r="AG46" s="521"/>
      <c r="AH46" s="497"/>
      <c r="AI46" s="498"/>
      <c r="AJ46" s="499"/>
      <c r="AK46" s="497"/>
      <c r="AL46" s="498"/>
      <c r="AM46" s="499"/>
      <c r="AN46" s="500"/>
      <c r="AO46" s="501"/>
      <c r="AP46" s="502"/>
    </row>
    <row r="47" spans="1:42" s="128" customFormat="1" ht="22.7" hidden="1" customHeight="1" outlineLevel="1" x14ac:dyDescent="0.15">
      <c r="A47" s="503"/>
      <c r="B47" s="504"/>
      <c r="C47" s="504"/>
      <c r="D47" s="505"/>
      <c r="E47" s="506" t="str">
        <f t="shared" si="0"/>
        <v/>
      </c>
      <c r="F47" s="507"/>
      <c r="G47" s="508"/>
      <c r="H47" s="509"/>
      <c r="I47" s="509"/>
      <c r="J47" s="129" t="s">
        <v>166</v>
      </c>
      <c r="K47" s="509"/>
      <c r="L47" s="509"/>
      <c r="M47" s="509"/>
      <c r="N47" s="510"/>
      <c r="O47" s="510"/>
      <c r="P47" s="510"/>
      <c r="Q47" s="511"/>
      <c r="R47" s="511"/>
      <c r="S47" s="511"/>
      <c r="T47" s="512"/>
      <c r="U47" s="513"/>
      <c r="V47" s="514"/>
      <c r="W47" s="515"/>
      <c r="X47" s="513"/>
      <c r="Y47" s="514"/>
      <c r="Z47" s="516">
        <f t="shared" si="1"/>
        <v>0</v>
      </c>
      <c r="AA47" s="517"/>
      <c r="AB47" s="518"/>
      <c r="AC47" s="519"/>
      <c r="AD47" s="520"/>
      <c r="AE47" s="520"/>
      <c r="AF47" s="520"/>
      <c r="AG47" s="521"/>
      <c r="AH47" s="497"/>
      <c r="AI47" s="498"/>
      <c r="AJ47" s="499"/>
      <c r="AK47" s="497"/>
      <c r="AL47" s="498"/>
      <c r="AM47" s="499"/>
      <c r="AN47" s="500"/>
      <c r="AO47" s="501"/>
      <c r="AP47" s="502"/>
    </row>
    <row r="48" spans="1:42" s="128" customFormat="1" ht="22.7" hidden="1" customHeight="1" outlineLevel="1" x14ac:dyDescent="0.15">
      <c r="A48" s="503"/>
      <c r="B48" s="504"/>
      <c r="C48" s="504"/>
      <c r="D48" s="505"/>
      <c r="E48" s="506" t="str">
        <f t="shared" si="0"/>
        <v/>
      </c>
      <c r="F48" s="507"/>
      <c r="G48" s="525"/>
      <c r="H48" s="526"/>
      <c r="I48" s="526"/>
      <c r="J48" s="130" t="s">
        <v>166</v>
      </c>
      <c r="K48" s="526"/>
      <c r="L48" s="526"/>
      <c r="M48" s="526"/>
      <c r="N48" s="510"/>
      <c r="O48" s="510"/>
      <c r="P48" s="510"/>
      <c r="Q48" s="527"/>
      <c r="R48" s="527"/>
      <c r="S48" s="527"/>
      <c r="T48" s="512"/>
      <c r="U48" s="513"/>
      <c r="V48" s="514"/>
      <c r="W48" s="515"/>
      <c r="X48" s="513"/>
      <c r="Y48" s="514"/>
      <c r="Z48" s="516">
        <f t="shared" si="1"/>
        <v>0</v>
      </c>
      <c r="AA48" s="517"/>
      <c r="AB48" s="518"/>
      <c r="AC48" s="519"/>
      <c r="AD48" s="520"/>
      <c r="AE48" s="520"/>
      <c r="AF48" s="520"/>
      <c r="AG48" s="521"/>
      <c r="AH48" s="497"/>
      <c r="AI48" s="498"/>
      <c r="AJ48" s="499"/>
      <c r="AK48" s="497"/>
      <c r="AL48" s="498"/>
      <c r="AM48" s="499"/>
      <c r="AN48" s="500"/>
      <c r="AO48" s="501"/>
      <c r="AP48" s="502"/>
    </row>
    <row r="49" spans="1:42" s="128" customFormat="1" ht="22.7" hidden="1" customHeight="1" outlineLevel="1" x14ac:dyDescent="0.15">
      <c r="A49" s="503"/>
      <c r="B49" s="504"/>
      <c r="C49" s="504"/>
      <c r="D49" s="505"/>
      <c r="E49" s="506" t="str">
        <f t="shared" si="0"/>
        <v/>
      </c>
      <c r="F49" s="507"/>
      <c r="G49" s="508"/>
      <c r="H49" s="509"/>
      <c r="I49" s="509"/>
      <c r="J49" s="129" t="s">
        <v>166</v>
      </c>
      <c r="K49" s="509"/>
      <c r="L49" s="509"/>
      <c r="M49" s="509"/>
      <c r="N49" s="510"/>
      <c r="O49" s="510"/>
      <c r="P49" s="510"/>
      <c r="Q49" s="511"/>
      <c r="R49" s="511"/>
      <c r="S49" s="511"/>
      <c r="T49" s="512"/>
      <c r="U49" s="513"/>
      <c r="V49" s="514"/>
      <c r="W49" s="515"/>
      <c r="X49" s="513"/>
      <c r="Y49" s="514"/>
      <c r="Z49" s="516">
        <f t="shared" si="1"/>
        <v>0</v>
      </c>
      <c r="AA49" s="517"/>
      <c r="AB49" s="518"/>
      <c r="AC49" s="519"/>
      <c r="AD49" s="520"/>
      <c r="AE49" s="520"/>
      <c r="AF49" s="520"/>
      <c r="AG49" s="521"/>
      <c r="AH49" s="497"/>
      <c r="AI49" s="498"/>
      <c r="AJ49" s="499"/>
      <c r="AK49" s="497"/>
      <c r="AL49" s="498"/>
      <c r="AM49" s="499"/>
      <c r="AN49" s="500"/>
      <c r="AO49" s="501"/>
      <c r="AP49" s="502"/>
    </row>
    <row r="50" spans="1:42" s="128" customFormat="1" ht="22.7" hidden="1" customHeight="1" outlineLevel="1" x14ac:dyDescent="0.15">
      <c r="A50" s="503"/>
      <c r="B50" s="504"/>
      <c r="C50" s="504"/>
      <c r="D50" s="505"/>
      <c r="E50" s="506" t="str">
        <f t="shared" si="0"/>
        <v/>
      </c>
      <c r="F50" s="507"/>
      <c r="G50" s="508"/>
      <c r="H50" s="509"/>
      <c r="I50" s="509"/>
      <c r="J50" s="129" t="s">
        <v>166</v>
      </c>
      <c r="K50" s="509"/>
      <c r="L50" s="509"/>
      <c r="M50" s="509"/>
      <c r="N50" s="510"/>
      <c r="O50" s="510"/>
      <c r="P50" s="510"/>
      <c r="Q50" s="511"/>
      <c r="R50" s="511"/>
      <c r="S50" s="511"/>
      <c r="T50" s="512"/>
      <c r="U50" s="513"/>
      <c r="V50" s="514"/>
      <c r="W50" s="515"/>
      <c r="X50" s="513"/>
      <c r="Y50" s="514"/>
      <c r="Z50" s="516">
        <f t="shared" si="1"/>
        <v>0</v>
      </c>
      <c r="AA50" s="517"/>
      <c r="AB50" s="518"/>
      <c r="AC50" s="519"/>
      <c r="AD50" s="520"/>
      <c r="AE50" s="520"/>
      <c r="AF50" s="520"/>
      <c r="AG50" s="521"/>
      <c r="AH50" s="497"/>
      <c r="AI50" s="498"/>
      <c r="AJ50" s="499"/>
      <c r="AK50" s="497"/>
      <c r="AL50" s="498"/>
      <c r="AM50" s="499"/>
      <c r="AN50" s="500"/>
      <c r="AO50" s="501"/>
      <c r="AP50" s="502"/>
    </row>
    <row r="51" spans="1:42" s="128" customFormat="1" ht="22.7" hidden="1" customHeight="1" outlineLevel="1" thickBot="1" x14ac:dyDescent="0.2">
      <c r="A51" s="503"/>
      <c r="B51" s="504"/>
      <c r="C51" s="504"/>
      <c r="D51" s="505"/>
      <c r="E51" s="506" t="str">
        <f t="shared" si="0"/>
        <v/>
      </c>
      <c r="F51" s="507"/>
      <c r="G51" s="562"/>
      <c r="H51" s="563"/>
      <c r="I51" s="563"/>
      <c r="J51" s="23" t="s">
        <v>166</v>
      </c>
      <c r="K51" s="563"/>
      <c r="L51" s="563"/>
      <c r="M51" s="563"/>
      <c r="N51" s="510"/>
      <c r="O51" s="510"/>
      <c r="P51" s="510"/>
      <c r="Q51" s="564"/>
      <c r="R51" s="564"/>
      <c r="S51" s="564"/>
      <c r="T51" s="565"/>
      <c r="U51" s="566"/>
      <c r="V51" s="567"/>
      <c r="W51" s="568"/>
      <c r="X51" s="566"/>
      <c r="Y51" s="567"/>
      <c r="Z51" s="569">
        <f t="shared" si="1"/>
        <v>0</v>
      </c>
      <c r="AA51" s="570"/>
      <c r="AB51" s="571"/>
      <c r="AC51" s="519"/>
      <c r="AD51" s="520"/>
      <c r="AE51" s="520"/>
      <c r="AF51" s="520"/>
      <c r="AG51" s="521"/>
      <c r="AH51" s="552"/>
      <c r="AI51" s="553"/>
      <c r="AJ51" s="554"/>
      <c r="AK51" s="552"/>
      <c r="AL51" s="553"/>
      <c r="AM51" s="554"/>
      <c r="AN51" s="555"/>
      <c r="AO51" s="556"/>
      <c r="AP51" s="557"/>
    </row>
    <row r="52" spans="1:42" ht="15" customHeight="1" collapsed="1" thickTop="1" x14ac:dyDescent="0.15">
      <c r="A52" s="558" t="s">
        <v>165</v>
      </c>
      <c r="B52" s="559"/>
      <c r="C52" s="559"/>
      <c r="D52" s="559"/>
      <c r="E52" s="559"/>
      <c r="F52" s="559"/>
      <c r="G52" s="559"/>
      <c r="H52" s="559"/>
      <c r="I52" s="559"/>
      <c r="J52" s="559"/>
      <c r="K52" s="559"/>
      <c r="L52" s="559"/>
      <c r="M52" s="559"/>
      <c r="N52" s="559"/>
      <c r="O52" s="559"/>
      <c r="P52" s="559"/>
      <c r="Q52" s="559"/>
      <c r="R52" s="559"/>
      <c r="S52" s="559"/>
      <c r="T52" s="559"/>
      <c r="U52" s="559"/>
      <c r="V52" s="559"/>
      <c r="W52" s="559"/>
      <c r="X52" s="559"/>
      <c r="Y52" s="559"/>
      <c r="Z52" s="540" t="s">
        <v>164</v>
      </c>
      <c r="AA52" s="541"/>
      <c r="AB52" s="542"/>
      <c r="AC52" s="540" t="s">
        <v>163</v>
      </c>
      <c r="AD52" s="541"/>
      <c r="AE52" s="541"/>
      <c r="AF52" s="541"/>
      <c r="AG52" s="542"/>
      <c r="AH52" s="540" t="s">
        <v>162</v>
      </c>
      <c r="AI52" s="541"/>
      <c r="AJ52" s="542"/>
      <c r="AK52" s="540" t="s">
        <v>161</v>
      </c>
      <c r="AL52" s="541"/>
      <c r="AM52" s="542"/>
      <c r="AN52" s="543"/>
      <c r="AO52" s="544"/>
      <c r="AP52" s="545"/>
    </row>
    <row r="53" spans="1:42" ht="22.7" customHeight="1" thickBot="1" x14ac:dyDescent="0.2">
      <c r="A53" s="560"/>
      <c r="B53" s="561"/>
      <c r="C53" s="561"/>
      <c r="D53" s="561"/>
      <c r="E53" s="561"/>
      <c r="F53" s="561"/>
      <c r="G53" s="561"/>
      <c r="H53" s="561"/>
      <c r="I53" s="561"/>
      <c r="J53" s="561"/>
      <c r="K53" s="561"/>
      <c r="L53" s="561"/>
      <c r="M53" s="561"/>
      <c r="N53" s="561"/>
      <c r="O53" s="561"/>
      <c r="P53" s="561"/>
      <c r="Q53" s="561"/>
      <c r="R53" s="561"/>
      <c r="S53" s="561"/>
      <c r="T53" s="561"/>
      <c r="U53" s="561"/>
      <c r="V53" s="561"/>
      <c r="W53" s="561"/>
      <c r="X53" s="561"/>
      <c r="Y53" s="561"/>
      <c r="Z53" s="549">
        <f>SUM(Z23:AB51)</f>
        <v>0</v>
      </c>
      <c r="AA53" s="550"/>
      <c r="AB53" s="551"/>
      <c r="AC53" s="549">
        <f>ROUNDDOWN((SUMIFS(Q23:S51,N23:P51,"自家用車")),0)*37</f>
        <v>0</v>
      </c>
      <c r="AD53" s="550"/>
      <c r="AE53" s="550"/>
      <c r="AF53" s="550"/>
      <c r="AG53" s="551"/>
      <c r="AH53" s="549">
        <f>SUM(AH23:AJ51)</f>
        <v>0</v>
      </c>
      <c r="AI53" s="550"/>
      <c r="AJ53" s="551"/>
      <c r="AK53" s="549">
        <f>SUM(AK23:AM51)</f>
        <v>0</v>
      </c>
      <c r="AL53" s="550"/>
      <c r="AM53" s="551"/>
      <c r="AN53" s="546"/>
      <c r="AO53" s="547"/>
      <c r="AP53" s="548"/>
    </row>
    <row r="54" spans="1:42" ht="11.25" customHeight="1" thickBot="1" x14ac:dyDescent="0.2">
      <c r="A54" s="582"/>
      <c r="B54" s="582"/>
      <c r="C54" s="582"/>
      <c r="D54" s="582"/>
      <c r="E54" s="582"/>
      <c r="F54" s="582"/>
      <c r="G54" s="582"/>
      <c r="H54" s="582"/>
      <c r="I54" s="582"/>
      <c r="J54" s="582"/>
      <c r="K54" s="582"/>
      <c r="L54" s="582"/>
      <c r="M54" s="582"/>
      <c r="N54" s="582"/>
      <c r="O54" s="582"/>
      <c r="P54" s="582"/>
      <c r="Q54" s="582"/>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row>
    <row r="55" spans="1:42" ht="15" customHeight="1" x14ac:dyDescent="0.15">
      <c r="A55" s="583" t="s">
        <v>160</v>
      </c>
      <c r="B55" s="584"/>
      <c r="C55" s="584"/>
      <c r="D55" s="584"/>
      <c r="E55" s="20"/>
      <c r="F55" s="21" t="s">
        <v>159</v>
      </c>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19"/>
    </row>
    <row r="56" spans="1:42" ht="15" customHeight="1" x14ac:dyDescent="0.15">
      <c r="A56" s="534"/>
      <c r="B56" s="535"/>
      <c r="C56" s="535"/>
      <c r="D56" s="535"/>
      <c r="E56" s="535"/>
      <c r="F56" s="535"/>
      <c r="G56" s="535"/>
      <c r="H56" s="535"/>
      <c r="I56" s="535"/>
      <c r="J56" s="535"/>
      <c r="K56" s="535"/>
      <c r="L56" s="535"/>
      <c r="M56" s="535"/>
      <c r="N56" s="535"/>
      <c r="O56" s="535"/>
      <c r="P56" s="535"/>
      <c r="Q56" s="535"/>
      <c r="R56" s="535"/>
      <c r="S56" s="535"/>
      <c r="T56" s="535"/>
      <c r="U56" s="535"/>
      <c r="V56" s="535"/>
      <c r="W56" s="535"/>
      <c r="X56" s="535"/>
      <c r="Y56" s="535"/>
      <c r="Z56" s="535"/>
      <c r="AA56" s="535"/>
      <c r="AB56" s="535"/>
      <c r="AC56" s="535"/>
      <c r="AD56" s="535"/>
      <c r="AE56" s="535"/>
      <c r="AF56" s="535"/>
      <c r="AG56" s="535"/>
      <c r="AH56" s="535"/>
      <c r="AI56" s="535"/>
      <c r="AJ56" s="535"/>
      <c r="AK56" s="535"/>
      <c r="AL56" s="535"/>
      <c r="AM56" s="535"/>
      <c r="AN56" s="535"/>
      <c r="AO56" s="535"/>
      <c r="AP56" s="536"/>
    </row>
    <row r="57" spans="1:42" ht="15" customHeight="1" thickBot="1" x14ac:dyDescent="0.2">
      <c r="A57" s="537"/>
      <c r="B57" s="538"/>
      <c r="C57" s="538"/>
      <c r="D57" s="538"/>
      <c r="E57" s="538"/>
      <c r="F57" s="538"/>
      <c r="G57" s="538"/>
      <c r="H57" s="538"/>
      <c r="I57" s="538"/>
      <c r="J57" s="538"/>
      <c r="K57" s="538"/>
      <c r="L57" s="538"/>
      <c r="M57" s="538"/>
      <c r="N57" s="538"/>
      <c r="O57" s="538"/>
      <c r="P57" s="538"/>
      <c r="Q57" s="538"/>
      <c r="R57" s="538"/>
      <c r="S57" s="538"/>
      <c r="T57" s="538"/>
      <c r="U57" s="538"/>
      <c r="V57" s="538"/>
      <c r="W57" s="538"/>
      <c r="X57" s="538"/>
      <c r="Y57" s="538"/>
      <c r="Z57" s="538"/>
      <c r="AA57" s="538"/>
      <c r="AB57" s="538"/>
      <c r="AC57" s="538"/>
      <c r="AD57" s="538"/>
      <c r="AE57" s="538"/>
      <c r="AF57" s="538"/>
      <c r="AG57" s="538"/>
      <c r="AH57" s="538"/>
      <c r="AI57" s="538"/>
      <c r="AJ57" s="538"/>
      <c r="AK57" s="538"/>
      <c r="AL57" s="538"/>
      <c r="AM57" s="538"/>
      <c r="AN57" s="538"/>
      <c r="AO57" s="538"/>
      <c r="AP57" s="539"/>
    </row>
    <row r="58" spans="1:42" ht="15" customHeight="1" x14ac:dyDescent="0.15">
      <c r="A58" s="18" t="s">
        <v>296</v>
      </c>
      <c r="B58" s="17"/>
      <c r="C58" s="17"/>
      <c r="D58" s="17"/>
      <c r="E58" s="17"/>
      <c r="F58" s="17"/>
      <c r="G58" s="17"/>
      <c r="H58" s="17"/>
      <c r="I58" s="17"/>
      <c r="J58" s="17"/>
      <c r="K58" s="17"/>
      <c r="L58" s="17"/>
      <c r="M58" s="17"/>
      <c r="N58" s="17"/>
      <c r="O58" s="17"/>
      <c r="P58" s="533"/>
      <c r="Q58" s="533"/>
      <c r="R58" s="533"/>
      <c r="S58" s="533"/>
      <c r="T58" s="533"/>
      <c r="U58" s="533"/>
      <c r="V58" s="533"/>
      <c r="W58" s="533"/>
      <c r="X58" s="533"/>
      <c r="Y58" s="533"/>
      <c r="Z58" s="533"/>
      <c r="AA58" s="533"/>
      <c r="AB58" s="533"/>
      <c r="AC58" s="533"/>
      <c r="AD58" s="533"/>
      <c r="AE58" s="533"/>
      <c r="AF58" s="533"/>
      <c r="AG58" s="533"/>
      <c r="AH58" s="533"/>
      <c r="AI58" s="533"/>
      <c r="AJ58" s="533"/>
      <c r="AK58" s="533"/>
      <c r="AL58" s="533"/>
      <c r="AM58" s="533"/>
      <c r="AN58" s="533"/>
      <c r="AO58" s="533"/>
      <c r="AP58" s="533"/>
    </row>
    <row r="59" spans="1:42" ht="15" customHeight="1" x14ac:dyDescent="0.15">
      <c r="A59" s="15" t="s">
        <v>11</v>
      </c>
      <c r="B59" s="17"/>
      <c r="C59" s="17"/>
      <c r="D59" s="17"/>
      <c r="E59" s="17"/>
      <c r="F59" s="17"/>
      <c r="G59" s="17"/>
      <c r="H59" s="17"/>
      <c r="I59" s="17"/>
      <c r="J59" s="17"/>
      <c r="K59" s="17"/>
      <c r="L59" s="17"/>
      <c r="M59" s="17"/>
      <c r="N59" s="17"/>
      <c r="O59" s="17"/>
      <c r="P59" s="17"/>
      <c r="Q59" s="17"/>
      <c r="R59" s="17"/>
      <c r="S59" s="17"/>
      <c r="T59" s="17"/>
      <c r="U59" s="17"/>
      <c r="V59" s="17"/>
      <c r="W59" s="572"/>
      <c r="X59" s="572"/>
      <c r="Y59" s="572"/>
      <c r="Z59" s="572"/>
      <c r="AA59" s="572"/>
      <c r="AB59" s="572"/>
      <c r="AC59" s="572"/>
      <c r="AD59" s="572"/>
      <c r="AE59" s="572"/>
      <c r="AF59" s="572"/>
      <c r="AG59" s="572"/>
      <c r="AH59" s="572"/>
      <c r="AI59" s="572"/>
      <c r="AJ59" s="572"/>
      <c r="AK59" s="572"/>
      <c r="AL59" s="572"/>
      <c r="AM59" s="572"/>
      <c r="AN59" s="572"/>
      <c r="AO59" s="572"/>
      <c r="AP59" s="572"/>
    </row>
  </sheetData>
  <mergeCells count="468">
    <mergeCell ref="A1:G1"/>
    <mergeCell ref="A2:AP2"/>
    <mergeCell ref="A3:AP3"/>
    <mergeCell ref="A4:AP4"/>
    <mergeCell ref="A5:D5"/>
    <mergeCell ref="E5:F5"/>
    <mergeCell ref="G5:L5"/>
    <mergeCell ref="M5:N5"/>
    <mergeCell ref="O5:T5"/>
    <mergeCell ref="U5:V5"/>
    <mergeCell ref="W5:AB5"/>
    <mergeCell ref="AD5:AH5"/>
    <mergeCell ref="AI5:AP5"/>
    <mergeCell ref="A6:AP6"/>
    <mergeCell ref="E7:AP7"/>
    <mergeCell ref="A8:D8"/>
    <mergeCell ref="E8:S8"/>
    <mergeCell ref="T8:W8"/>
    <mergeCell ref="X8:AD8"/>
    <mergeCell ref="AE8:AP8"/>
    <mergeCell ref="A11:D11"/>
    <mergeCell ref="E11:O11"/>
    <mergeCell ref="P11:S11"/>
    <mergeCell ref="T11:AD11"/>
    <mergeCell ref="AE11:AH11"/>
    <mergeCell ref="AI11:AP11"/>
    <mergeCell ref="A9:AP9"/>
    <mergeCell ref="F10:AC10"/>
    <mergeCell ref="AD10:AE10"/>
    <mergeCell ref="AF10:AG10"/>
    <mergeCell ref="AI10:AJ10"/>
    <mergeCell ref="AL10:AM10"/>
    <mergeCell ref="AO10:AP10"/>
    <mergeCell ref="AI13:AP13"/>
    <mergeCell ref="A14:D14"/>
    <mergeCell ref="F14:G14"/>
    <mergeCell ref="I14:K14"/>
    <mergeCell ref="L14:S14"/>
    <mergeCell ref="T14:AP14"/>
    <mergeCell ref="A12:D12"/>
    <mergeCell ref="E12:O12"/>
    <mergeCell ref="P12:S12"/>
    <mergeCell ref="T12:AD12"/>
    <mergeCell ref="AE12:AP12"/>
    <mergeCell ref="A13:D13"/>
    <mergeCell ref="E13:O13"/>
    <mergeCell ref="P13:S13"/>
    <mergeCell ref="T13:AD13"/>
    <mergeCell ref="AE13:AH13"/>
    <mergeCell ref="A17:D18"/>
    <mergeCell ref="E17:R18"/>
    <mergeCell ref="S17:AP20"/>
    <mergeCell ref="A19:D20"/>
    <mergeCell ref="E19:K20"/>
    <mergeCell ref="L19:M20"/>
    <mergeCell ref="N19:N20"/>
    <mergeCell ref="A15:D15"/>
    <mergeCell ref="E15:O15"/>
    <mergeCell ref="P15:S15"/>
    <mergeCell ref="T15:AD15"/>
    <mergeCell ref="AE15:AP15"/>
    <mergeCell ref="A16:AP16"/>
    <mergeCell ref="W21:Y22"/>
    <mergeCell ref="Z21:AB22"/>
    <mergeCell ref="AC21:AG22"/>
    <mergeCell ref="AH21:AJ22"/>
    <mergeCell ref="AK21:AM22"/>
    <mergeCell ref="AN21:AP22"/>
    <mergeCell ref="A21:D22"/>
    <mergeCell ref="E21:F22"/>
    <mergeCell ref="G21:M21"/>
    <mergeCell ref="N21:P22"/>
    <mergeCell ref="Q21:S22"/>
    <mergeCell ref="T21:V22"/>
    <mergeCell ref="G22:I22"/>
    <mergeCell ref="K22:M22"/>
    <mergeCell ref="AN23:AP23"/>
    <mergeCell ref="A24:D24"/>
    <mergeCell ref="E24:F24"/>
    <mergeCell ref="G24:I24"/>
    <mergeCell ref="K24:M24"/>
    <mergeCell ref="N24:P24"/>
    <mergeCell ref="Q24:S24"/>
    <mergeCell ref="T24:V24"/>
    <mergeCell ref="W24:Y24"/>
    <mergeCell ref="Z24:AB24"/>
    <mergeCell ref="T23:V23"/>
    <mergeCell ref="W23:Y23"/>
    <mergeCell ref="Z23:AB23"/>
    <mergeCell ref="AC23:AG23"/>
    <mergeCell ref="AH23:AJ23"/>
    <mergeCell ref="AK23:AM23"/>
    <mergeCell ref="A23:D23"/>
    <mergeCell ref="E23:F23"/>
    <mergeCell ref="G23:I23"/>
    <mergeCell ref="K23:M23"/>
    <mergeCell ref="N23:P23"/>
    <mergeCell ref="Q23:S23"/>
    <mergeCell ref="AC24:AG24"/>
    <mergeCell ref="AH24:AJ24"/>
    <mergeCell ref="AK24:AM24"/>
    <mergeCell ref="AN24:AP24"/>
    <mergeCell ref="A25:D25"/>
    <mergeCell ref="E25:F25"/>
    <mergeCell ref="G25:I25"/>
    <mergeCell ref="K25:M25"/>
    <mergeCell ref="N25:P25"/>
    <mergeCell ref="Q25:S25"/>
    <mergeCell ref="AN25:AP25"/>
    <mergeCell ref="T25:V25"/>
    <mergeCell ref="W25:Y25"/>
    <mergeCell ref="Z25:AB25"/>
    <mergeCell ref="AC25:AG25"/>
    <mergeCell ref="AH25:AJ25"/>
    <mergeCell ref="AK25:AM25"/>
    <mergeCell ref="AN26:AP26"/>
    <mergeCell ref="A27:D27"/>
    <mergeCell ref="E27:F27"/>
    <mergeCell ref="G27:I27"/>
    <mergeCell ref="K27:M27"/>
    <mergeCell ref="N27:P27"/>
    <mergeCell ref="Q27:S27"/>
    <mergeCell ref="AN27:AP27"/>
    <mergeCell ref="T27:V27"/>
    <mergeCell ref="W27:Y27"/>
    <mergeCell ref="Z27:AB27"/>
    <mergeCell ref="AC27:AG27"/>
    <mergeCell ref="AH27:AJ27"/>
    <mergeCell ref="AK27:AM27"/>
    <mergeCell ref="A26:D26"/>
    <mergeCell ref="E26:F26"/>
    <mergeCell ref="G26:I26"/>
    <mergeCell ref="K26:M26"/>
    <mergeCell ref="N26:P26"/>
    <mergeCell ref="Q26:S26"/>
    <mergeCell ref="T26:V26"/>
    <mergeCell ref="W26:Y26"/>
    <mergeCell ref="Z26:AB26"/>
    <mergeCell ref="K28:M28"/>
    <mergeCell ref="N28:P28"/>
    <mergeCell ref="Q28:S28"/>
    <mergeCell ref="T28:V28"/>
    <mergeCell ref="W28:Y28"/>
    <mergeCell ref="Z28:AB28"/>
    <mergeCell ref="AC26:AG26"/>
    <mergeCell ref="AH26:AJ26"/>
    <mergeCell ref="AK26:AM26"/>
    <mergeCell ref="Q30:S30"/>
    <mergeCell ref="T30:V30"/>
    <mergeCell ref="W30:Y30"/>
    <mergeCell ref="Z30:AB30"/>
    <mergeCell ref="AC28:AG28"/>
    <mergeCell ref="AH28:AJ28"/>
    <mergeCell ref="AK28:AM28"/>
    <mergeCell ref="AN28:AP28"/>
    <mergeCell ref="A29:D29"/>
    <mergeCell ref="E29:F29"/>
    <mergeCell ref="G29:I29"/>
    <mergeCell ref="K29:M29"/>
    <mergeCell ref="N29:P29"/>
    <mergeCell ref="Q29:S29"/>
    <mergeCell ref="AN29:AP29"/>
    <mergeCell ref="T29:V29"/>
    <mergeCell ref="W29:Y29"/>
    <mergeCell ref="Z29:AB29"/>
    <mergeCell ref="AC29:AG29"/>
    <mergeCell ref="AH29:AJ29"/>
    <mergeCell ref="AK29:AM29"/>
    <mergeCell ref="A28:D28"/>
    <mergeCell ref="E28:F28"/>
    <mergeCell ref="G28:I28"/>
    <mergeCell ref="W32:Y32"/>
    <mergeCell ref="Z32:AB32"/>
    <mergeCell ref="AC30:AG30"/>
    <mergeCell ref="AH30:AJ30"/>
    <mergeCell ref="AK30:AM30"/>
    <mergeCell ref="AN30:AP30"/>
    <mergeCell ref="A31:D31"/>
    <mergeCell ref="E31:F31"/>
    <mergeCell ref="G31:I31"/>
    <mergeCell ref="K31:M31"/>
    <mergeCell ref="N31:P31"/>
    <mergeCell ref="Q31:S31"/>
    <mergeCell ref="AN31:AP31"/>
    <mergeCell ref="T31:V31"/>
    <mergeCell ref="W31:Y31"/>
    <mergeCell ref="Z31:AB31"/>
    <mergeCell ref="AC31:AG31"/>
    <mergeCell ref="AH31:AJ31"/>
    <mergeCell ref="AK31:AM31"/>
    <mergeCell ref="A30:D30"/>
    <mergeCell ref="E30:F30"/>
    <mergeCell ref="G30:I30"/>
    <mergeCell ref="K30:M30"/>
    <mergeCell ref="N30:P30"/>
    <mergeCell ref="AC32:AG32"/>
    <mergeCell ref="AH32:AJ32"/>
    <mergeCell ref="AK32:AM32"/>
    <mergeCell ref="AN32:AP32"/>
    <mergeCell ref="A33:D33"/>
    <mergeCell ref="E33:F33"/>
    <mergeCell ref="G33:I33"/>
    <mergeCell ref="K33:M33"/>
    <mergeCell ref="N33:P33"/>
    <mergeCell ref="Q33:S33"/>
    <mergeCell ref="AN33:AP33"/>
    <mergeCell ref="T33:V33"/>
    <mergeCell ref="W33:Y33"/>
    <mergeCell ref="Z33:AB33"/>
    <mergeCell ref="AC33:AG33"/>
    <mergeCell ref="AH33:AJ33"/>
    <mergeCell ref="AK33:AM33"/>
    <mergeCell ref="A32:D32"/>
    <mergeCell ref="E32:F32"/>
    <mergeCell ref="G32:I32"/>
    <mergeCell ref="K32:M32"/>
    <mergeCell ref="N32:P32"/>
    <mergeCell ref="Q32:S32"/>
    <mergeCell ref="T32:V32"/>
    <mergeCell ref="AN34:AP34"/>
    <mergeCell ref="A35:D35"/>
    <mergeCell ref="E35:F35"/>
    <mergeCell ref="G35:I35"/>
    <mergeCell ref="K35:M35"/>
    <mergeCell ref="N35:P35"/>
    <mergeCell ref="Q35:S35"/>
    <mergeCell ref="AN35:AP35"/>
    <mergeCell ref="T35:V35"/>
    <mergeCell ref="W35:Y35"/>
    <mergeCell ref="Z35:AB35"/>
    <mergeCell ref="AC35:AG35"/>
    <mergeCell ref="AH35:AJ35"/>
    <mergeCell ref="AK35:AM35"/>
    <mergeCell ref="A34:D34"/>
    <mergeCell ref="E34:F34"/>
    <mergeCell ref="G34:I34"/>
    <mergeCell ref="K34:M34"/>
    <mergeCell ref="N34:P34"/>
    <mergeCell ref="Q34:S34"/>
    <mergeCell ref="T34:V34"/>
    <mergeCell ref="W34:Y34"/>
    <mergeCell ref="Z34:AB34"/>
    <mergeCell ref="K36:M36"/>
    <mergeCell ref="N36:P36"/>
    <mergeCell ref="Q36:S36"/>
    <mergeCell ref="T36:V36"/>
    <mergeCell ref="W36:Y36"/>
    <mergeCell ref="Z36:AB36"/>
    <mergeCell ref="AC34:AG34"/>
    <mergeCell ref="AH34:AJ34"/>
    <mergeCell ref="AK34:AM34"/>
    <mergeCell ref="Q38:S38"/>
    <mergeCell ref="T38:V38"/>
    <mergeCell ref="W38:Y38"/>
    <mergeCell ref="Z38:AB38"/>
    <mergeCell ref="AC36:AG36"/>
    <mergeCell ref="AH36:AJ36"/>
    <mergeCell ref="AK36:AM36"/>
    <mergeCell ref="AN36:AP36"/>
    <mergeCell ref="A37:D37"/>
    <mergeCell ref="E37:F37"/>
    <mergeCell ref="G37:I37"/>
    <mergeCell ref="K37:M37"/>
    <mergeCell ref="N37:P37"/>
    <mergeCell ref="Q37:S37"/>
    <mergeCell ref="AN37:AP37"/>
    <mergeCell ref="T37:V37"/>
    <mergeCell ref="W37:Y37"/>
    <mergeCell ref="Z37:AB37"/>
    <mergeCell ref="AC37:AG37"/>
    <mergeCell ref="AH37:AJ37"/>
    <mergeCell ref="AK37:AM37"/>
    <mergeCell ref="A36:D36"/>
    <mergeCell ref="E36:F36"/>
    <mergeCell ref="G36:I36"/>
    <mergeCell ref="W40:Y40"/>
    <mergeCell ref="Z40:AB40"/>
    <mergeCell ref="AC38:AG38"/>
    <mergeCell ref="AH38:AJ38"/>
    <mergeCell ref="AK38:AM38"/>
    <mergeCell ref="AN38:AP38"/>
    <mergeCell ref="A39:D39"/>
    <mergeCell ref="E39:F39"/>
    <mergeCell ref="G39:I39"/>
    <mergeCell ref="K39:M39"/>
    <mergeCell ref="N39:P39"/>
    <mergeCell ref="Q39:S39"/>
    <mergeCell ref="AN39:AP39"/>
    <mergeCell ref="T39:V39"/>
    <mergeCell ref="W39:Y39"/>
    <mergeCell ref="Z39:AB39"/>
    <mergeCell ref="AC39:AG39"/>
    <mergeCell ref="AH39:AJ39"/>
    <mergeCell ref="AK39:AM39"/>
    <mergeCell ref="A38:D38"/>
    <mergeCell ref="E38:F38"/>
    <mergeCell ref="G38:I38"/>
    <mergeCell ref="K38:M38"/>
    <mergeCell ref="N38:P38"/>
    <mergeCell ref="AC40:AG40"/>
    <mergeCell ref="AH40:AJ40"/>
    <mergeCell ref="AK40:AM40"/>
    <mergeCell ref="AN40:AP40"/>
    <mergeCell ref="A41:D41"/>
    <mergeCell ref="E41:F41"/>
    <mergeCell ref="G41:I41"/>
    <mergeCell ref="K41:M41"/>
    <mergeCell ref="N41:P41"/>
    <mergeCell ref="Q41:S41"/>
    <mergeCell ref="AN41:AP41"/>
    <mergeCell ref="T41:V41"/>
    <mergeCell ref="W41:Y41"/>
    <mergeCell ref="Z41:AB41"/>
    <mergeCell ref="AC41:AG41"/>
    <mergeCell ref="AH41:AJ41"/>
    <mergeCell ref="AK41:AM41"/>
    <mergeCell ref="A40:D40"/>
    <mergeCell ref="E40:F40"/>
    <mergeCell ref="G40:I40"/>
    <mergeCell ref="K40:M40"/>
    <mergeCell ref="N40:P40"/>
    <mergeCell ref="Q40:S40"/>
    <mergeCell ref="T40:V40"/>
    <mergeCell ref="AN42:AP42"/>
    <mergeCell ref="A43:D43"/>
    <mergeCell ref="E43:F43"/>
    <mergeCell ref="G43:I43"/>
    <mergeCell ref="K43:M43"/>
    <mergeCell ref="N43:P43"/>
    <mergeCell ref="Q43:S43"/>
    <mergeCell ref="AN43:AP43"/>
    <mergeCell ref="T43:V43"/>
    <mergeCell ref="W43:Y43"/>
    <mergeCell ref="Z43:AB43"/>
    <mergeCell ref="AC43:AG43"/>
    <mergeCell ref="AH43:AJ43"/>
    <mergeCell ref="AK43:AM43"/>
    <mergeCell ref="A42:D42"/>
    <mergeCell ref="E42:F42"/>
    <mergeCell ref="G42:I42"/>
    <mergeCell ref="K42:M42"/>
    <mergeCell ref="N42:P42"/>
    <mergeCell ref="Q42:S42"/>
    <mergeCell ref="T42:V42"/>
    <mergeCell ref="W42:Y42"/>
    <mergeCell ref="Z42:AB42"/>
    <mergeCell ref="K44:M44"/>
    <mergeCell ref="N44:P44"/>
    <mergeCell ref="Q44:S44"/>
    <mergeCell ref="T44:V44"/>
    <mergeCell ref="W44:Y44"/>
    <mergeCell ref="Z44:AB44"/>
    <mergeCell ref="AC42:AG42"/>
    <mergeCell ref="AH42:AJ42"/>
    <mergeCell ref="AK42:AM42"/>
    <mergeCell ref="Q46:S46"/>
    <mergeCell ref="T46:V46"/>
    <mergeCell ref="W46:Y46"/>
    <mergeCell ref="Z46:AB46"/>
    <mergeCell ref="AC44:AG44"/>
    <mergeCell ref="AH44:AJ44"/>
    <mergeCell ref="AK44:AM44"/>
    <mergeCell ref="AN44:AP44"/>
    <mergeCell ref="A45:D45"/>
    <mergeCell ref="E45:F45"/>
    <mergeCell ref="G45:I45"/>
    <mergeCell ref="K45:M45"/>
    <mergeCell ref="N45:P45"/>
    <mergeCell ref="Q45:S45"/>
    <mergeCell ref="AN45:AP45"/>
    <mergeCell ref="T45:V45"/>
    <mergeCell ref="W45:Y45"/>
    <mergeCell ref="Z45:AB45"/>
    <mergeCell ref="AC45:AG45"/>
    <mergeCell ref="AH45:AJ45"/>
    <mergeCell ref="AK45:AM45"/>
    <mergeCell ref="A44:D44"/>
    <mergeCell ref="E44:F44"/>
    <mergeCell ref="G44:I44"/>
    <mergeCell ref="W48:Y48"/>
    <mergeCell ref="Z48:AB48"/>
    <mergeCell ref="AC46:AG46"/>
    <mergeCell ref="AH46:AJ46"/>
    <mergeCell ref="AK46:AM46"/>
    <mergeCell ref="AN46:AP46"/>
    <mergeCell ref="A47:D47"/>
    <mergeCell ref="E47:F47"/>
    <mergeCell ref="G47:I47"/>
    <mergeCell ref="K47:M47"/>
    <mergeCell ref="N47:P47"/>
    <mergeCell ref="Q47:S47"/>
    <mergeCell ref="AN47:AP47"/>
    <mergeCell ref="T47:V47"/>
    <mergeCell ref="W47:Y47"/>
    <mergeCell ref="Z47:AB47"/>
    <mergeCell ref="AC47:AG47"/>
    <mergeCell ref="AH47:AJ47"/>
    <mergeCell ref="AK47:AM47"/>
    <mergeCell ref="A46:D46"/>
    <mergeCell ref="E46:F46"/>
    <mergeCell ref="G46:I46"/>
    <mergeCell ref="K46:M46"/>
    <mergeCell ref="N46:P46"/>
    <mergeCell ref="AC48:AG48"/>
    <mergeCell ref="AH48:AJ48"/>
    <mergeCell ref="AK48:AM48"/>
    <mergeCell ref="AN48:AP48"/>
    <mergeCell ref="A49:D49"/>
    <mergeCell ref="E49:F49"/>
    <mergeCell ref="G49:I49"/>
    <mergeCell ref="K49:M49"/>
    <mergeCell ref="N49:P49"/>
    <mergeCell ref="Q49:S49"/>
    <mergeCell ref="AN49:AP49"/>
    <mergeCell ref="T49:V49"/>
    <mergeCell ref="W49:Y49"/>
    <mergeCell ref="Z49:AB49"/>
    <mergeCell ref="AC49:AG49"/>
    <mergeCell ref="AH49:AJ49"/>
    <mergeCell ref="AK49:AM49"/>
    <mergeCell ref="A48:D48"/>
    <mergeCell ref="E48:F48"/>
    <mergeCell ref="G48:I48"/>
    <mergeCell ref="K48:M48"/>
    <mergeCell ref="N48:P48"/>
    <mergeCell ref="Q48:S48"/>
    <mergeCell ref="T48:V48"/>
    <mergeCell ref="AC50:AG50"/>
    <mergeCell ref="AH50:AJ50"/>
    <mergeCell ref="AK50:AM50"/>
    <mergeCell ref="AN50:AP50"/>
    <mergeCell ref="A51:D51"/>
    <mergeCell ref="E51:F51"/>
    <mergeCell ref="G51:I51"/>
    <mergeCell ref="K51:M51"/>
    <mergeCell ref="N51:P51"/>
    <mergeCell ref="Q51:S51"/>
    <mergeCell ref="A50:D50"/>
    <mergeCell ref="E50:F50"/>
    <mergeCell ref="G50:I50"/>
    <mergeCell ref="K50:M50"/>
    <mergeCell ref="N50:P50"/>
    <mergeCell ref="Q50:S50"/>
    <mergeCell ref="T50:V50"/>
    <mergeCell ref="W50:Y50"/>
    <mergeCell ref="Z50:AB50"/>
    <mergeCell ref="AK53:AM53"/>
    <mergeCell ref="A54:AP54"/>
    <mergeCell ref="A55:D55"/>
    <mergeCell ref="A56:AP57"/>
    <mergeCell ref="P58:AP58"/>
    <mergeCell ref="W59:AP59"/>
    <mergeCell ref="AN51:AP51"/>
    <mergeCell ref="A52:Y53"/>
    <mergeCell ref="Z52:AB52"/>
    <mergeCell ref="AC52:AG52"/>
    <mergeCell ref="AH52:AJ52"/>
    <mergeCell ref="AK52:AM52"/>
    <mergeCell ref="AN52:AP53"/>
    <mergeCell ref="Z53:AB53"/>
    <mergeCell ref="AC53:AG53"/>
    <mergeCell ref="AH53:AJ53"/>
    <mergeCell ref="T51:V51"/>
    <mergeCell ref="W51:Y51"/>
    <mergeCell ref="Z51:AB51"/>
    <mergeCell ref="AC51:AG51"/>
    <mergeCell ref="AH51:AJ51"/>
    <mergeCell ref="AK51:AM51"/>
  </mergeCells>
  <phoneticPr fontId="3"/>
  <conditionalFormatting sqref="L14:S14 N23:P33 AH23:AM33 AH51:AM51 N51:P51">
    <cfRule type="containsBlanks" dxfId="91" priority="7">
      <formula>LEN(TRIM(L14))=0</formula>
    </cfRule>
  </conditionalFormatting>
  <conditionalFormatting sqref="AF10 AI10 AL10 A23:D33 G23:I33 K23:M33 Q23:Y33 AN23:AP33 A56:AP57 E11:O11 X8:AD8 AI11:AP11 E13:O13 T11:AD13 AI13:AP13 F14:G14 I14:K14 T14:AP14 E15:O15 T15:AD15 AN51:AP51 Q51:Y51 K51:M51 G51:I51 A51:D51">
    <cfRule type="containsBlanks" dxfId="90" priority="6">
      <formula>LEN(TRIM(A8))=0</formula>
    </cfRule>
  </conditionalFormatting>
  <conditionalFormatting sqref="E12:O12">
    <cfRule type="cellIs" dxfId="89" priority="5" operator="equal">
      <formula>""</formula>
    </cfRule>
  </conditionalFormatting>
  <conditionalFormatting sqref="N34:P41 AH34:AM41 AH48:AM50 N48:P50">
    <cfRule type="containsBlanks" dxfId="88" priority="4">
      <formula>LEN(TRIM(N34))=0</formula>
    </cfRule>
  </conditionalFormatting>
  <conditionalFormatting sqref="A34:D41 G34:I41 K34:M41 Q34:Y41 AN34:AP41 AN48:AP50 Q48:Y50 K48:M50 G48:I50 A48:D50">
    <cfRule type="containsBlanks" dxfId="87" priority="3">
      <formula>LEN(TRIM(A34))=0</formula>
    </cfRule>
  </conditionalFormatting>
  <conditionalFormatting sqref="N42:P47 AH42:AM47">
    <cfRule type="containsBlanks" dxfId="86" priority="2">
      <formula>LEN(TRIM(N42))=0</formula>
    </cfRule>
  </conditionalFormatting>
  <conditionalFormatting sqref="A42:D47 G42:I47 K42:M47 Q42:Y47 AN42:AP47">
    <cfRule type="containsBlanks" dxfId="85" priority="1">
      <formula>LEN(TRIM(A42))=0</formula>
    </cfRule>
  </conditionalFormatting>
  <conditionalFormatting sqref="G5:L5 O5:T5 W5:AB5">
    <cfRule type="containsBlanks" dxfId="84" priority="8">
      <formula>LEN(TRIM(G5))=0</formula>
    </cfRule>
  </conditionalFormatting>
  <dataValidations count="5">
    <dataValidation type="list" showInputMessage="1" showErrorMessage="1" sqref="L14:S14">
      <formula1>INDIRECT("都道府県2")</formula1>
    </dataValidation>
    <dataValidation type="list" allowBlank="1" showInputMessage="1" showErrorMessage="1" errorTitle="確認" error="旅費基準をご確認ください" sqref="AH23:AJ51">
      <formula1>"1100"</formula1>
    </dataValidation>
    <dataValidation type="list" allowBlank="1" showInputMessage="1" sqref="AK23:AM51">
      <formula1>"9800,10900"</formula1>
    </dataValidation>
    <dataValidation type="list" allowBlank="1" sqref="N23:P51">
      <formula1>"航空機,JR特急あり,JR特急なし,私鉄特急あり,私鉄特急なし,船,路線バス,自家用車,自家用車(同乗),運搬車(同乗),徒歩,その他"</formula1>
    </dataValidation>
    <dataValidation allowBlank="1" showInputMessage="1" showErrorMessage="1" prompt="車賃は自動計算されますので入力不要です" sqref="AC23:AG51"/>
  </dataValidations>
  <pageMargins left="0.67" right="0.44" top="0.74803149606299213" bottom="0.74803149606299213" header="0.31496062992125984" footer="0.31496062992125984"/>
  <pageSetup paperSize="9" scale="9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8" tint="0.39997558519241921"/>
  </sheetPr>
  <dimension ref="A1:AQ59"/>
  <sheetViews>
    <sheetView showGridLines="0" view="pageBreakPreview" zoomScale="115" zoomScaleNormal="100" zoomScaleSheetLayoutView="115" workbookViewId="0">
      <selection activeCell="S17" sqref="S17:AP20"/>
    </sheetView>
  </sheetViews>
  <sheetFormatPr defaultColWidth="2.375" defaultRowHeight="22.7" customHeight="1" outlineLevelRow="1" x14ac:dyDescent="0.15"/>
  <cols>
    <col min="1" max="5" width="2.375" style="16"/>
    <col min="6" max="6" width="2.375" style="16" customWidth="1"/>
    <col min="7" max="15" width="2.375" style="16"/>
    <col min="16" max="16" width="2.375" style="16" customWidth="1"/>
    <col min="17" max="42" width="2.375" style="16"/>
    <col min="43" max="43" width="2.375" style="16" customWidth="1"/>
    <col min="44" max="16384" width="2.375" style="16"/>
  </cols>
  <sheetData>
    <row r="1" spans="1:43" s="14" customFormat="1" ht="22.7" customHeight="1" x14ac:dyDescent="0.15">
      <c r="A1" s="657" t="s">
        <v>313</v>
      </c>
      <c r="B1" s="657"/>
      <c r="C1" s="657"/>
      <c r="D1" s="657"/>
      <c r="E1" s="657"/>
      <c r="F1" s="657"/>
      <c r="G1" s="657"/>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row>
    <row r="2" spans="1:43" s="38" customFormat="1" ht="22.7" customHeight="1" x14ac:dyDescent="0.15">
      <c r="A2" s="650" t="s">
        <v>310</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1"/>
    </row>
    <row r="3" spans="1:43" s="14" customFormat="1" ht="22.7" customHeight="1" x14ac:dyDescent="0.15">
      <c r="A3" s="650" t="s">
        <v>200</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650"/>
      <c r="AJ3" s="650"/>
      <c r="AK3" s="650"/>
      <c r="AL3" s="650"/>
      <c r="AM3" s="650"/>
      <c r="AN3" s="650"/>
      <c r="AO3" s="650"/>
      <c r="AP3" s="650"/>
    </row>
    <row r="4" spans="1:43" s="14" customFormat="1" ht="11.25" customHeight="1" thickBot="1" x14ac:dyDescent="0.2">
      <c r="A4" s="690"/>
      <c r="B4" s="690"/>
      <c r="C4" s="690"/>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0"/>
      <c r="AG4" s="690"/>
      <c r="AH4" s="690"/>
      <c r="AI4" s="690"/>
      <c r="AJ4" s="690"/>
      <c r="AK4" s="690"/>
      <c r="AL4" s="690"/>
      <c r="AM4" s="690"/>
      <c r="AN4" s="690"/>
      <c r="AO4" s="690"/>
      <c r="AP4" s="690"/>
    </row>
    <row r="5" spans="1:43" s="14" customFormat="1" ht="24" customHeight="1" thickBot="1" x14ac:dyDescent="0.2">
      <c r="A5" s="652" t="s">
        <v>158</v>
      </c>
      <c r="B5" s="653"/>
      <c r="C5" s="653"/>
      <c r="D5" s="654"/>
      <c r="E5" s="655" t="s">
        <v>199</v>
      </c>
      <c r="F5" s="656"/>
      <c r="G5" s="691" t="str">
        <f>IF('【様式9】実施報告書 '!E7="","",'【様式9】実施報告書 '!E7)</f>
        <v/>
      </c>
      <c r="H5" s="692"/>
      <c r="I5" s="692"/>
      <c r="J5" s="692"/>
      <c r="K5" s="692"/>
      <c r="L5" s="693"/>
      <c r="M5" s="655" t="s">
        <v>326</v>
      </c>
      <c r="N5" s="656"/>
      <c r="O5" s="691" t="str">
        <f>IF('【様式9】実施報告書 '!I7="","",'【様式9】実施報告書 '!I7)</f>
        <v/>
      </c>
      <c r="P5" s="692"/>
      <c r="Q5" s="692"/>
      <c r="R5" s="692"/>
      <c r="S5" s="692"/>
      <c r="T5" s="693"/>
      <c r="U5" s="655" t="s">
        <v>327</v>
      </c>
      <c r="V5" s="656"/>
      <c r="W5" s="691" t="str">
        <f>IF('【様式9】実施報告書 '!M7="","",'【様式9】実施報告書 '!M7)</f>
        <v/>
      </c>
      <c r="X5" s="692"/>
      <c r="Y5" s="692"/>
      <c r="Z5" s="692"/>
      <c r="AA5" s="692"/>
      <c r="AB5" s="694"/>
      <c r="AC5" s="37"/>
      <c r="AD5" s="688"/>
      <c r="AE5" s="688"/>
      <c r="AF5" s="688"/>
      <c r="AG5" s="688"/>
      <c r="AH5" s="688"/>
      <c r="AI5" s="689"/>
      <c r="AJ5" s="689"/>
      <c r="AK5" s="689"/>
      <c r="AL5" s="689"/>
      <c r="AM5" s="689"/>
      <c r="AN5" s="689"/>
      <c r="AO5" s="689"/>
      <c r="AP5" s="689"/>
    </row>
    <row r="6" spans="1:43" s="14" customFormat="1" ht="11.25" customHeight="1" x14ac:dyDescent="0.15">
      <c r="A6" s="573"/>
      <c r="B6" s="573"/>
      <c r="C6" s="573"/>
      <c r="D6" s="573"/>
      <c r="E6" s="573"/>
      <c r="F6" s="573"/>
      <c r="G6" s="573"/>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3"/>
      <c r="AL6" s="573"/>
      <c r="AM6" s="573"/>
      <c r="AN6" s="573"/>
      <c r="AO6" s="573"/>
      <c r="AP6" s="573"/>
    </row>
    <row r="7" spans="1:43" s="30" customFormat="1" ht="24" customHeight="1" thickBot="1" x14ac:dyDescent="0.2">
      <c r="A7" s="36" t="s">
        <v>198</v>
      </c>
      <c r="B7" s="35"/>
      <c r="C7" s="35"/>
      <c r="D7" s="35"/>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4"/>
      <c r="AL7" s="574"/>
      <c r="AM7" s="574"/>
      <c r="AN7" s="574"/>
      <c r="AO7" s="574"/>
      <c r="AP7" s="574"/>
    </row>
    <row r="8" spans="1:43" s="14" customFormat="1" ht="24" customHeight="1" thickBot="1" x14ac:dyDescent="0.2">
      <c r="A8" s="665" t="s">
        <v>197</v>
      </c>
      <c r="B8" s="666"/>
      <c r="C8" s="666"/>
      <c r="D8" s="666"/>
      <c r="E8" s="667" t="str">
        <f>IF('【様式9】実施報告書 '!W8="","",'【様式9】実施報告書 '!W8)</f>
        <v/>
      </c>
      <c r="F8" s="667"/>
      <c r="G8" s="667"/>
      <c r="H8" s="667"/>
      <c r="I8" s="667"/>
      <c r="J8" s="667"/>
      <c r="K8" s="667"/>
      <c r="L8" s="667"/>
      <c r="M8" s="667"/>
      <c r="N8" s="667"/>
      <c r="O8" s="667"/>
      <c r="P8" s="667"/>
      <c r="Q8" s="667"/>
      <c r="R8" s="667"/>
      <c r="S8" s="668"/>
      <c r="T8" s="669" t="s">
        <v>183</v>
      </c>
      <c r="U8" s="670"/>
      <c r="V8" s="670"/>
      <c r="W8" s="670"/>
      <c r="X8" s="671"/>
      <c r="Y8" s="671"/>
      <c r="Z8" s="671"/>
      <c r="AA8" s="671"/>
      <c r="AB8" s="671"/>
      <c r="AC8" s="671"/>
      <c r="AD8" s="672"/>
      <c r="AE8" s="575"/>
      <c r="AF8" s="576"/>
      <c r="AG8" s="576"/>
      <c r="AH8" s="576"/>
      <c r="AI8" s="576"/>
      <c r="AJ8" s="576"/>
      <c r="AK8" s="576"/>
      <c r="AL8" s="576"/>
      <c r="AM8" s="576"/>
      <c r="AN8" s="576"/>
      <c r="AO8" s="576"/>
      <c r="AP8" s="576"/>
    </row>
    <row r="9" spans="1:43" s="14" customFormat="1" ht="11.25" customHeight="1" x14ac:dyDescent="0.15">
      <c r="A9" s="577"/>
      <c r="B9" s="577"/>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row>
    <row r="10" spans="1:43" s="30" customFormat="1" ht="24" customHeight="1" thickBot="1" x14ac:dyDescent="0.2">
      <c r="A10" s="36" t="s">
        <v>196</v>
      </c>
      <c r="B10" s="35"/>
      <c r="C10" s="35"/>
      <c r="D10" s="35"/>
      <c r="E10" s="164"/>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695" t="s">
        <v>6</v>
      </c>
      <c r="AE10" s="695"/>
      <c r="AF10" s="696"/>
      <c r="AG10" s="696"/>
      <c r="AH10" s="165" t="s">
        <v>7</v>
      </c>
      <c r="AI10" s="696"/>
      <c r="AJ10" s="696"/>
      <c r="AK10" s="165" t="s">
        <v>8</v>
      </c>
      <c r="AL10" s="696"/>
      <c r="AM10" s="696"/>
      <c r="AN10" s="32" t="s">
        <v>9</v>
      </c>
      <c r="AO10" s="695" t="s">
        <v>195</v>
      </c>
      <c r="AP10" s="695"/>
      <c r="AQ10" s="31"/>
    </row>
    <row r="11" spans="1:43" s="14" customFormat="1" ht="21.2" customHeight="1" x14ac:dyDescent="0.15">
      <c r="A11" s="697" t="s">
        <v>0</v>
      </c>
      <c r="B11" s="685"/>
      <c r="C11" s="685"/>
      <c r="D11" s="685"/>
      <c r="E11" s="682"/>
      <c r="F11" s="682"/>
      <c r="G11" s="682"/>
      <c r="H11" s="682"/>
      <c r="I11" s="682"/>
      <c r="J11" s="682"/>
      <c r="K11" s="682"/>
      <c r="L11" s="682"/>
      <c r="M11" s="682"/>
      <c r="N11" s="682"/>
      <c r="O11" s="683"/>
      <c r="P11" s="684" t="s">
        <v>0</v>
      </c>
      <c r="Q11" s="685"/>
      <c r="R11" s="685"/>
      <c r="S11" s="685"/>
      <c r="T11" s="682"/>
      <c r="U11" s="682"/>
      <c r="V11" s="682"/>
      <c r="W11" s="682"/>
      <c r="X11" s="682"/>
      <c r="Y11" s="682"/>
      <c r="Z11" s="682"/>
      <c r="AA11" s="682"/>
      <c r="AB11" s="682"/>
      <c r="AC11" s="682"/>
      <c r="AD11" s="683"/>
      <c r="AE11" s="686" t="s">
        <v>193</v>
      </c>
      <c r="AF11" s="687"/>
      <c r="AG11" s="687"/>
      <c r="AH11" s="687"/>
      <c r="AI11" s="673"/>
      <c r="AJ11" s="673"/>
      <c r="AK11" s="673"/>
      <c r="AL11" s="673"/>
      <c r="AM11" s="673"/>
      <c r="AN11" s="673"/>
      <c r="AO11" s="673"/>
      <c r="AP11" s="674"/>
    </row>
    <row r="12" spans="1:43" s="14" customFormat="1" ht="27.75" customHeight="1" x14ac:dyDescent="0.15">
      <c r="A12" s="675" t="s">
        <v>192</v>
      </c>
      <c r="B12" s="676"/>
      <c r="C12" s="676"/>
      <c r="D12" s="676"/>
      <c r="E12" s="677"/>
      <c r="F12" s="677"/>
      <c r="G12" s="677"/>
      <c r="H12" s="677"/>
      <c r="I12" s="677"/>
      <c r="J12" s="677"/>
      <c r="K12" s="677"/>
      <c r="L12" s="677"/>
      <c r="M12" s="677"/>
      <c r="N12" s="677"/>
      <c r="O12" s="678"/>
      <c r="P12" s="679" t="s">
        <v>191</v>
      </c>
      <c r="Q12" s="676"/>
      <c r="R12" s="676"/>
      <c r="S12" s="676"/>
      <c r="T12" s="680"/>
      <c r="U12" s="680"/>
      <c r="V12" s="680"/>
      <c r="W12" s="680"/>
      <c r="X12" s="680"/>
      <c r="Y12" s="680"/>
      <c r="Z12" s="680"/>
      <c r="AA12" s="680"/>
      <c r="AB12" s="680"/>
      <c r="AC12" s="680"/>
      <c r="AD12" s="681"/>
      <c r="AE12" s="647"/>
      <c r="AF12" s="648"/>
      <c r="AG12" s="648"/>
      <c r="AH12" s="648"/>
      <c r="AI12" s="648"/>
      <c r="AJ12" s="648"/>
      <c r="AK12" s="648"/>
      <c r="AL12" s="648"/>
      <c r="AM12" s="648"/>
      <c r="AN12" s="648"/>
      <c r="AO12" s="648"/>
      <c r="AP12" s="649"/>
    </row>
    <row r="13" spans="1:43" s="14" customFormat="1" ht="24" customHeight="1" x14ac:dyDescent="0.15">
      <c r="A13" s="629" t="s">
        <v>190</v>
      </c>
      <c r="B13" s="630"/>
      <c r="C13" s="630"/>
      <c r="D13" s="630"/>
      <c r="E13" s="614"/>
      <c r="F13" s="614"/>
      <c r="G13" s="614"/>
      <c r="H13" s="614"/>
      <c r="I13" s="614"/>
      <c r="J13" s="614"/>
      <c r="K13" s="614"/>
      <c r="L13" s="614"/>
      <c r="M13" s="614"/>
      <c r="N13" s="614"/>
      <c r="O13" s="663"/>
      <c r="P13" s="664" t="s">
        <v>189</v>
      </c>
      <c r="Q13" s="630"/>
      <c r="R13" s="630"/>
      <c r="S13" s="630"/>
      <c r="T13" s="614"/>
      <c r="U13" s="614"/>
      <c r="V13" s="614"/>
      <c r="W13" s="614"/>
      <c r="X13" s="614"/>
      <c r="Y13" s="614"/>
      <c r="Z13" s="614"/>
      <c r="AA13" s="614"/>
      <c r="AB13" s="614"/>
      <c r="AC13" s="614"/>
      <c r="AD13" s="663"/>
      <c r="AE13" s="664" t="s">
        <v>188</v>
      </c>
      <c r="AF13" s="630"/>
      <c r="AG13" s="630"/>
      <c r="AH13" s="630"/>
      <c r="AI13" s="614"/>
      <c r="AJ13" s="614"/>
      <c r="AK13" s="614"/>
      <c r="AL13" s="614"/>
      <c r="AM13" s="614"/>
      <c r="AN13" s="614"/>
      <c r="AO13" s="614"/>
      <c r="AP13" s="615"/>
    </row>
    <row r="14" spans="1:43" s="14" customFormat="1" ht="24" customHeight="1" x14ac:dyDescent="0.15">
      <c r="A14" s="629" t="s">
        <v>187</v>
      </c>
      <c r="B14" s="630"/>
      <c r="C14" s="630"/>
      <c r="D14" s="630"/>
      <c r="E14" s="29" t="s">
        <v>2</v>
      </c>
      <c r="F14" s="658"/>
      <c r="G14" s="658"/>
      <c r="H14" s="28" t="s">
        <v>3</v>
      </c>
      <c r="I14" s="659"/>
      <c r="J14" s="659"/>
      <c r="K14" s="660"/>
      <c r="L14" s="616"/>
      <c r="M14" s="617"/>
      <c r="N14" s="617"/>
      <c r="O14" s="617"/>
      <c r="P14" s="617"/>
      <c r="Q14" s="617"/>
      <c r="R14" s="617"/>
      <c r="S14" s="617"/>
      <c r="T14" s="661"/>
      <c r="U14" s="661"/>
      <c r="V14" s="661"/>
      <c r="W14" s="661"/>
      <c r="X14" s="661"/>
      <c r="Y14" s="661"/>
      <c r="Z14" s="661"/>
      <c r="AA14" s="661"/>
      <c r="AB14" s="661"/>
      <c r="AC14" s="661"/>
      <c r="AD14" s="661"/>
      <c r="AE14" s="661"/>
      <c r="AF14" s="661"/>
      <c r="AG14" s="661"/>
      <c r="AH14" s="661"/>
      <c r="AI14" s="661"/>
      <c r="AJ14" s="661"/>
      <c r="AK14" s="661"/>
      <c r="AL14" s="661"/>
      <c r="AM14" s="661"/>
      <c r="AN14" s="661"/>
      <c r="AO14" s="661"/>
      <c r="AP14" s="662"/>
    </row>
    <row r="15" spans="1:43" s="14" customFormat="1" ht="24" customHeight="1" thickBot="1" x14ac:dyDescent="0.2">
      <c r="A15" s="618" t="s">
        <v>184</v>
      </c>
      <c r="B15" s="619"/>
      <c r="C15" s="619"/>
      <c r="D15" s="619"/>
      <c r="E15" s="620"/>
      <c r="F15" s="620"/>
      <c r="G15" s="620"/>
      <c r="H15" s="620"/>
      <c r="I15" s="620"/>
      <c r="J15" s="620"/>
      <c r="K15" s="620"/>
      <c r="L15" s="620"/>
      <c r="M15" s="620"/>
      <c r="N15" s="620"/>
      <c r="O15" s="621"/>
      <c r="P15" s="622" t="s">
        <v>183</v>
      </c>
      <c r="Q15" s="623"/>
      <c r="R15" s="623"/>
      <c r="S15" s="623"/>
      <c r="T15" s="624"/>
      <c r="U15" s="624"/>
      <c r="V15" s="624"/>
      <c r="W15" s="624"/>
      <c r="X15" s="624"/>
      <c r="Y15" s="624"/>
      <c r="Z15" s="624"/>
      <c r="AA15" s="624"/>
      <c r="AB15" s="624"/>
      <c r="AC15" s="624"/>
      <c r="AD15" s="625"/>
      <c r="AE15" s="626"/>
      <c r="AF15" s="627"/>
      <c r="AG15" s="627"/>
      <c r="AH15" s="627"/>
      <c r="AI15" s="627"/>
      <c r="AJ15" s="627"/>
      <c r="AK15" s="627"/>
      <c r="AL15" s="627"/>
      <c r="AM15" s="627"/>
      <c r="AN15" s="627"/>
      <c r="AO15" s="627"/>
      <c r="AP15" s="628"/>
    </row>
    <row r="16" spans="1:43" s="27" customFormat="1" ht="11.25" customHeight="1" x14ac:dyDescent="0.15">
      <c r="A16" s="579"/>
      <c r="B16" s="579"/>
      <c r="C16" s="579"/>
      <c r="D16" s="579"/>
      <c r="E16" s="579"/>
      <c r="F16" s="579"/>
      <c r="G16" s="579"/>
      <c r="H16" s="579"/>
      <c r="I16" s="579"/>
      <c r="J16" s="579"/>
      <c r="K16" s="579"/>
      <c r="L16" s="579"/>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79"/>
      <c r="AJ16" s="579"/>
      <c r="AK16" s="579"/>
      <c r="AL16" s="579"/>
      <c r="AM16" s="579"/>
      <c r="AN16" s="579"/>
      <c r="AO16" s="579"/>
      <c r="AP16" s="579"/>
    </row>
    <row r="17" spans="1:42" s="26" customFormat="1" ht="15" customHeight="1" x14ac:dyDescent="0.15">
      <c r="A17" s="631" t="s">
        <v>182</v>
      </c>
      <c r="B17" s="631"/>
      <c r="C17" s="631"/>
      <c r="D17" s="631"/>
      <c r="E17" s="640" t="s">
        <v>367</v>
      </c>
      <c r="F17" s="640"/>
      <c r="G17" s="640"/>
      <c r="H17" s="640"/>
      <c r="I17" s="640"/>
      <c r="J17" s="640"/>
      <c r="K17" s="640"/>
      <c r="L17" s="640"/>
      <c r="M17" s="640"/>
      <c r="N17" s="640"/>
      <c r="O17" s="640"/>
      <c r="P17" s="640"/>
      <c r="Q17" s="640"/>
      <c r="R17" s="640"/>
      <c r="S17" s="638" t="s">
        <v>5443</v>
      </c>
      <c r="T17" s="638"/>
      <c r="U17" s="638"/>
      <c r="V17" s="638"/>
      <c r="W17" s="638"/>
      <c r="X17" s="638"/>
      <c r="Y17" s="638"/>
      <c r="Z17" s="638"/>
      <c r="AA17" s="638"/>
      <c r="AB17" s="638"/>
      <c r="AC17" s="638"/>
      <c r="AD17" s="638"/>
      <c r="AE17" s="638"/>
      <c r="AF17" s="638"/>
      <c r="AG17" s="638"/>
      <c r="AH17" s="638"/>
      <c r="AI17" s="638"/>
      <c r="AJ17" s="638"/>
      <c r="AK17" s="638"/>
      <c r="AL17" s="638"/>
      <c r="AM17" s="638"/>
      <c r="AN17" s="638"/>
      <c r="AO17" s="638"/>
      <c r="AP17" s="638"/>
    </row>
    <row r="18" spans="1:42" s="26" customFormat="1" ht="15" customHeight="1" thickBot="1" x14ac:dyDescent="0.2">
      <c r="A18" s="631"/>
      <c r="B18" s="631"/>
      <c r="C18" s="631"/>
      <c r="D18" s="631"/>
      <c r="E18" s="640"/>
      <c r="F18" s="640"/>
      <c r="G18" s="640"/>
      <c r="H18" s="640"/>
      <c r="I18" s="640"/>
      <c r="J18" s="640"/>
      <c r="K18" s="640"/>
      <c r="L18" s="640"/>
      <c r="M18" s="640"/>
      <c r="N18" s="640"/>
      <c r="O18" s="640"/>
      <c r="P18" s="640"/>
      <c r="Q18" s="640"/>
      <c r="R18" s="640"/>
      <c r="S18" s="638"/>
      <c r="T18" s="638"/>
      <c r="U18" s="638"/>
      <c r="V18" s="638"/>
      <c r="W18" s="638"/>
      <c r="X18" s="638"/>
      <c r="Y18" s="638"/>
      <c r="Z18" s="638"/>
      <c r="AA18" s="638"/>
      <c r="AB18" s="638"/>
      <c r="AC18" s="638"/>
      <c r="AD18" s="638"/>
      <c r="AE18" s="638"/>
      <c r="AF18" s="638"/>
      <c r="AG18" s="638"/>
      <c r="AH18" s="638"/>
      <c r="AI18" s="638"/>
      <c r="AJ18" s="638"/>
      <c r="AK18" s="638"/>
      <c r="AL18" s="638"/>
      <c r="AM18" s="638"/>
      <c r="AN18" s="638"/>
      <c r="AO18" s="638"/>
      <c r="AP18" s="638"/>
    </row>
    <row r="19" spans="1:42" ht="16.5" customHeight="1" thickTop="1" x14ac:dyDescent="0.15">
      <c r="A19" s="606" t="s">
        <v>181</v>
      </c>
      <c r="B19" s="607"/>
      <c r="C19" s="607"/>
      <c r="D19" s="608"/>
      <c r="E19" s="591">
        <f>Z53+AC53+AH53+AK53</f>
        <v>0</v>
      </c>
      <c r="F19" s="592"/>
      <c r="G19" s="592"/>
      <c r="H19" s="592"/>
      <c r="I19" s="592"/>
      <c r="J19" s="592"/>
      <c r="K19" s="592"/>
      <c r="L19" s="595" t="s">
        <v>149</v>
      </c>
      <c r="M19" s="596"/>
      <c r="N19" s="580"/>
      <c r="O19" s="166"/>
      <c r="P19" s="166"/>
      <c r="Q19" s="166"/>
      <c r="R19" s="166"/>
      <c r="S19" s="638"/>
      <c r="T19" s="638"/>
      <c r="U19" s="638"/>
      <c r="V19" s="638"/>
      <c r="W19" s="638"/>
      <c r="X19" s="638"/>
      <c r="Y19" s="638"/>
      <c r="Z19" s="638"/>
      <c r="AA19" s="638"/>
      <c r="AB19" s="638"/>
      <c r="AC19" s="638"/>
      <c r="AD19" s="638"/>
      <c r="AE19" s="638"/>
      <c r="AF19" s="638"/>
      <c r="AG19" s="638"/>
      <c r="AH19" s="638"/>
      <c r="AI19" s="638"/>
      <c r="AJ19" s="638"/>
      <c r="AK19" s="638"/>
      <c r="AL19" s="638"/>
      <c r="AM19" s="638"/>
      <c r="AN19" s="638"/>
      <c r="AO19" s="638"/>
      <c r="AP19" s="638"/>
    </row>
    <row r="20" spans="1:42" ht="16.5" customHeight="1" thickBot="1" x14ac:dyDescent="0.2">
      <c r="A20" s="609"/>
      <c r="B20" s="610"/>
      <c r="C20" s="610"/>
      <c r="D20" s="611"/>
      <c r="E20" s="593"/>
      <c r="F20" s="594"/>
      <c r="G20" s="594"/>
      <c r="H20" s="594"/>
      <c r="I20" s="594"/>
      <c r="J20" s="594"/>
      <c r="K20" s="594"/>
      <c r="L20" s="597"/>
      <c r="M20" s="598"/>
      <c r="N20" s="581"/>
      <c r="O20" s="167"/>
      <c r="P20" s="167"/>
      <c r="Q20" s="167"/>
      <c r="R20" s="167"/>
      <c r="S20" s="639"/>
      <c r="T20" s="639"/>
      <c r="U20" s="639"/>
      <c r="V20" s="639"/>
      <c r="W20" s="639"/>
      <c r="X20" s="639"/>
      <c r="Y20" s="639"/>
      <c r="Z20" s="639"/>
      <c r="AA20" s="639"/>
      <c r="AB20" s="639"/>
      <c r="AC20" s="639"/>
      <c r="AD20" s="639"/>
      <c r="AE20" s="639"/>
      <c r="AF20" s="639"/>
      <c r="AG20" s="639"/>
      <c r="AH20" s="639"/>
      <c r="AI20" s="639"/>
      <c r="AJ20" s="639"/>
      <c r="AK20" s="639"/>
      <c r="AL20" s="639"/>
      <c r="AM20" s="639"/>
      <c r="AN20" s="639"/>
      <c r="AO20" s="639"/>
      <c r="AP20" s="639"/>
    </row>
    <row r="21" spans="1:42" s="128" customFormat="1" ht="16.5" customHeight="1" thickTop="1" x14ac:dyDescent="0.15">
      <c r="A21" s="599" t="s">
        <v>180</v>
      </c>
      <c r="B21" s="600"/>
      <c r="C21" s="600"/>
      <c r="D21" s="588"/>
      <c r="E21" s="604" t="s">
        <v>179</v>
      </c>
      <c r="F21" s="600"/>
      <c r="G21" s="588" t="s">
        <v>178</v>
      </c>
      <c r="H21" s="589"/>
      <c r="I21" s="589"/>
      <c r="J21" s="589"/>
      <c r="K21" s="589"/>
      <c r="L21" s="589"/>
      <c r="M21" s="590"/>
      <c r="N21" s="612" t="s">
        <v>177</v>
      </c>
      <c r="O21" s="613"/>
      <c r="P21" s="613"/>
      <c r="Q21" s="612" t="s">
        <v>176</v>
      </c>
      <c r="R21" s="613"/>
      <c r="S21" s="613"/>
      <c r="T21" s="643" t="s">
        <v>175</v>
      </c>
      <c r="U21" s="633"/>
      <c r="V21" s="644"/>
      <c r="W21" s="632" t="s">
        <v>174</v>
      </c>
      <c r="X21" s="633"/>
      <c r="Y21" s="644"/>
      <c r="Z21" s="632" t="s">
        <v>173</v>
      </c>
      <c r="AA21" s="633"/>
      <c r="AB21" s="634"/>
      <c r="AC21" s="585" t="s">
        <v>172</v>
      </c>
      <c r="AD21" s="586"/>
      <c r="AE21" s="586"/>
      <c r="AF21" s="586"/>
      <c r="AG21" s="587"/>
      <c r="AH21" s="585" t="s">
        <v>171</v>
      </c>
      <c r="AI21" s="586"/>
      <c r="AJ21" s="587"/>
      <c r="AK21" s="585" t="s">
        <v>170</v>
      </c>
      <c r="AL21" s="586"/>
      <c r="AM21" s="587"/>
      <c r="AN21" s="585" t="s">
        <v>169</v>
      </c>
      <c r="AO21" s="586"/>
      <c r="AP21" s="641"/>
    </row>
    <row r="22" spans="1:42" s="128" customFormat="1" ht="16.5" customHeight="1" x14ac:dyDescent="0.15">
      <c r="A22" s="601"/>
      <c r="B22" s="602"/>
      <c r="C22" s="602"/>
      <c r="D22" s="603"/>
      <c r="E22" s="605"/>
      <c r="F22" s="602"/>
      <c r="G22" s="588" t="s">
        <v>168</v>
      </c>
      <c r="H22" s="589"/>
      <c r="I22" s="589"/>
      <c r="J22" s="130" t="s">
        <v>166</v>
      </c>
      <c r="K22" s="589" t="s">
        <v>167</v>
      </c>
      <c r="L22" s="589"/>
      <c r="M22" s="589"/>
      <c r="N22" s="600"/>
      <c r="O22" s="600"/>
      <c r="P22" s="600"/>
      <c r="Q22" s="600"/>
      <c r="R22" s="600"/>
      <c r="S22" s="600"/>
      <c r="T22" s="645"/>
      <c r="U22" s="636"/>
      <c r="V22" s="646"/>
      <c r="W22" s="635"/>
      <c r="X22" s="636"/>
      <c r="Y22" s="646"/>
      <c r="Z22" s="635"/>
      <c r="AA22" s="636"/>
      <c r="AB22" s="637"/>
      <c r="AC22" s="588"/>
      <c r="AD22" s="589"/>
      <c r="AE22" s="589"/>
      <c r="AF22" s="589"/>
      <c r="AG22" s="590"/>
      <c r="AH22" s="588"/>
      <c r="AI22" s="589"/>
      <c r="AJ22" s="590"/>
      <c r="AK22" s="588"/>
      <c r="AL22" s="589"/>
      <c r="AM22" s="590"/>
      <c r="AN22" s="588"/>
      <c r="AO22" s="589"/>
      <c r="AP22" s="642"/>
    </row>
    <row r="23" spans="1:42" s="128" customFormat="1" ht="22.7" customHeight="1" x14ac:dyDescent="0.15">
      <c r="A23" s="522"/>
      <c r="B23" s="523"/>
      <c r="C23" s="523"/>
      <c r="D23" s="524"/>
      <c r="E23" s="528" t="str">
        <f t="shared" ref="E23:E51" si="0">IF(A23="","",A23)</f>
        <v/>
      </c>
      <c r="F23" s="529"/>
      <c r="G23" s="508"/>
      <c r="H23" s="509"/>
      <c r="I23" s="509"/>
      <c r="J23" s="130" t="s">
        <v>166</v>
      </c>
      <c r="K23" s="526"/>
      <c r="L23" s="526"/>
      <c r="M23" s="526"/>
      <c r="N23" s="510"/>
      <c r="O23" s="510"/>
      <c r="P23" s="510"/>
      <c r="Q23" s="527"/>
      <c r="R23" s="527"/>
      <c r="S23" s="527"/>
      <c r="T23" s="512"/>
      <c r="U23" s="513"/>
      <c r="V23" s="514"/>
      <c r="W23" s="515"/>
      <c r="X23" s="513"/>
      <c r="Y23" s="514"/>
      <c r="Z23" s="530">
        <f t="shared" ref="Z23:Z51" si="1">SUM(T23:Y23)</f>
        <v>0</v>
      </c>
      <c r="AA23" s="531"/>
      <c r="AB23" s="532"/>
      <c r="AC23" s="519"/>
      <c r="AD23" s="520"/>
      <c r="AE23" s="520"/>
      <c r="AF23" s="520"/>
      <c r="AG23" s="521"/>
      <c r="AH23" s="497"/>
      <c r="AI23" s="498"/>
      <c r="AJ23" s="499"/>
      <c r="AK23" s="497"/>
      <c r="AL23" s="498"/>
      <c r="AM23" s="499"/>
      <c r="AN23" s="500"/>
      <c r="AO23" s="501"/>
      <c r="AP23" s="502"/>
    </row>
    <row r="24" spans="1:42" s="128" customFormat="1" ht="22.7" customHeight="1" x14ac:dyDescent="0.15">
      <c r="A24" s="522"/>
      <c r="B24" s="523"/>
      <c r="C24" s="523"/>
      <c r="D24" s="524"/>
      <c r="E24" s="528" t="str">
        <f t="shared" si="0"/>
        <v/>
      </c>
      <c r="F24" s="529"/>
      <c r="G24" s="508"/>
      <c r="H24" s="509"/>
      <c r="I24" s="509"/>
      <c r="J24" s="129" t="s">
        <v>166</v>
      </c>
      <c r="K24" s="509"/>
      <c r="L24" s="509"/>
      <c r="M24" s="509"/>
      <c r="N24" s="510"/>
      <c r="O24" s="510"/>
      <c r="P24" s="510"/>
      <c r="Q24" s="511"/>
      <c r="R24" s="511"/>
      <c r="S24" s="511"/>
      <c r="T24" s="512"/>
      <c r="U24" s="513"/>
      <c r="V24" s="514"/>
      <c r="W24" s="515"/>
      <c r="X24" s="513"/>
      <c r="Y24" s="514"/>
      <c r="Z24" s="530">
        <f t="shared" si="1"/>
        <v>0</v>
      </c>
      <c r="AA24" s="531"/>
      <c r="AB24" s="532"/>
      <c r="AC24" s="519"/>
      <c r="AD24" s="520"/>
      <c r="AE24" s="520"/>
      <c r="AF24" s="520"/>
      <c r="AG24" s="521"/>
      <c r="AH24" s="497"/>
      <c r="AI24" s="498"/>
      <c r="AJ24" s="499"/>
      <c r="AK24" s="497"/>
      <c r="AL24" s="498"/>
      <c r="AM24" s="499"/>
      <c r="AN24" s="500"/>
      <c r="AO24" s="501"/>
      <c r="AP24" s="502"/>
    </row>
    <row r="25" spans="1:42" s="128" customFormat="1" ht="22.7" customHeight="1" x14ac:dyDescent="0.15">
      <c r="A25" s="522"/>
      <c r="B25" s="523"/>
      <c r="C25" s="523"/>
      <c r="D25" s="524"/>
      <c r="E25" s="528" t="str">
        <f t="shared" si="0"/>
        <v/>
      </c>
      <c r="F25" s="529"/>
      <c r="G25" s="508"/>
      <c r="H25" s="509"/>
      <c r="I25" s="509"/>
      <c r="J25" s="129" t="s">
        <v>166</v>
      </c>
      <c r="K25" s="509"/>
      <c r="L25" s="509"/>
      <c r="M25" s="509"/>
      <c r="N25" s="510"/>
      <c r="O25" s="510"/>
      <c r="P25" s="510"/>
      <c r="Q25" s="511"/>
      <c r="R25" s="511"/>
      <c r="S25" s="511"/>
      <c r="T25" s="512"/>
      <c r="U25" s="513"/>
      <c r="V25" s="514"/>
      <c r="W25" s="515"/>
      <c r="X25" s="513"/>
      <c r="Y25" s="514"/>
      <c r="Z25" s="530">
        <f t="shared" si="1"/>
        <v>0</v>
      </c>
      <c r="AA25" s="531"/>
      <c r="AB25" s="532"/>
      <c r="AC25" s="519"/>
      <c r="AD25" s="520"/>
      <c r="AE25" s="520"/>
      <c r="AF25" s="520"/>
      <c r="AG25" s="521"/>
      <c r="AH25" s="497"/>
      <c r="AI25" s="498"/>
      <c r="AJ25" s="499"/>
      <c r="AK25" s="497"/>
      <c r="AL25" s="498"/>
      <c r="AM25" s="499"/>
      <c r="AN25" s="500"/>
      <c r="AO25" s="501"/>
      <c r="AP25" s="502"/>
    </row>
    <row r="26" spans="1:42" s="128" customFormat="1" ht="22.7" customHeight="1" x14ac:dyDescent="0.15">
      <c r="A26" s="522"/>
      <c r="B26" s="523"/>
      <c r="C26" s="523"/>
      <c r="D26" s="524"/>
      <c r="E26" s="528" t="str">
        <f>IF(A26="","",A26)</f>
        <v/>
      </c>
      <c r="F26" s="529"/>
      <c r="G26" s="508"/>
      <c r="H26" s="509"/>
      <c r="I26" s="509"/>
      <c r="J26" s="129" t="s">
        <v>166</v>
      </c>
      <c r="K26" s="509"/>
      <c r="L26" s="509"/>
      <c r="M26" s="509"/>
      <c r="N26" s="510"/>
      <c r="O26" s="510"/>
      <c r="P26" s="510"/>
      <c r="Q26" s="511"/>
      <c r="R26" s="511"/>
      <c r="S26" s="511"/>
      <c r="T26" s="512"/>
      <c r="U26" s="513"/>
      <c r="V26" s="514"/>
      <c r="W26" s="515"/>
      <c r="X26" s="513"/>
      <c r="Y26" s="514"/>
      <c r="Z26" s="530">
        <f t="shared" si="1"/>
        <v>0</v>
      </c>
      <c r="AA26" s="531"/>
      <c r="AB26" s="532"/>
      <c r="AC26" s="519"/>
      <c r="AD26" s="520"/>
      <c r="AE26" s="520"/>
      <c r="AF26" s="520"/>
      <c r="AG26" s="521"/>
      <c r="AH26" s="497"/>
      <c r="AI26" s="498"/>
      <c r="AJ26" s="499"/>
      <c r="AK26" s="497"/>
      <c r="AL26" s="498"/>
      <c r="AM26" s="499"/>
      <c r="AN26" s="500"/>
      <c r="AO26" s="501"/>
      <c r="AP26" s="502"/>
    </row>
    <row r="27" spans="1:42" s="128" customFormat="1" ht="22.7" customHeight="1" x14ac:dyDescent="0.15">
      <c r="A27" s="522"/>
      <c r="B27" s="523"/>
      <c r="C27" s="523"/>
      <c r="D27" s="524"/>
      <c r="E27" s="528" t="str">
        <f t="shared" si="0"/>
        <v/>
      </c>
      <c r="F27" s="529"/>
      <c r="G27" s="525"/>
      <c r="H27" s="526"/>
      <c r="I27" s="526"/>
      <c r="J27" s="130" t="s">
        <v>166</v>
      </c>
      <c r="K27" s="526"/>
      <c r="L27" s="526"/>
      <c r="M27" s="526"/>
      <c r="N27" s="510"/>
      <c r="O27" s="510"/>
      <c r="P27" s="510"/>
      <c r="Q27" s="527"/>
      <c r="R27" s="527"/>
      <c r="S27" s="527"/>
      <c r="T27" s="512"/>
      <c r="U27" s="513"/>
      <c r="V27" s="514"/>
      <c r="W27" s="515"/>
      <c r="X27" s="513"/>
      <c r="Y27" s="514"/>
      <c r="Z27" s="530">
        <f t="shared" si="1"/>
        <v>0</v>
      </c>
      <c r="AA27" s="531"/>
      <c r="AB27" s="532"/>
      <c r="AC27" s="519"/>
      <c r="AD27" s="520"/>
      <c r="AE27" s="520"/>
      <c r="AF27" s="520"/>
      <c r="AG27" s="521"/>
      <c r="AH27" s="497"/>
      <c r="AI27" s="498"/>
      <c r="AJ27" s="499"/>
      <c r="AK27" s="497"/>
      <c r="AL27" s="498"/>
      <c r="AM27" s="499"/>
      <c r="AN27" s="500"/>
      <c r="AO27" s="501"/>
      <c r="AP27" s="502"/>
    </row>
    <row r="28" spans="1:42" s="128" customFormat="1" ht="22.7" customHeight="1" x14ac:dyDescent="0.15">
      <c r="A28" s="503"/>
      <c r="B28" s="504"/>
      <c r="C28" s="504"/>
      <c r="D28" s="505"/>
      <c r="E28" s="528" t="str">
        <f t="shared" si="0"/>
        <v/>
      </c>
      <c r="F28" s="529"/>
      <c r="G28" s="508"/>
      <c r="H28" s="509"/>
      <c r="I28" s="509"/>
      <c r="J28" s="129" t="s">
        <v>166</v>
      </c>
      <c r="K28" s="509"/>
      <c r="L28" s="509"/>
      <c r="M28" s="509"/>
      <c r="N28" s="510"/>
      <c r="O28" s="510"/>
      <c r="P28" s="510"/>
      <c r="Q28" s="511"/>
      <c r="R28" s="511"/>
      <c r="S28" s="511"/>
      <c r="T28" s="512"/>
      <c r="U28" s="513"/>
      <c r="V28" s="514"/>
      <c r="W28" s="515"/>
      <c r="X28" s="513"/>
      <c r="Y28" s="514"/>
      <c r="Z28" s="530">
        <f t="shared" si="1"/>
        <v>0</v>
      </c>
      <c r="AA28" s="531"/>
      <c r="AB28" s="532"/>
      <c r="AC28" s="519"/>
      <c r="AD28" s="520"/>
      <c r="AE28" s="520"/>
      <c r="AF28" s="520"/>
      <c r="AG28" s="521"/>
      <c r="AH28" s="497"/>
      <c r="AI28" s="498"/>
      <c r="AJ28" s="499"/>
      <c r="AK28" s="497"/>
      <c r="AL28" s="498"/>
      <c r="AM28" s="499"/>
      <c r="AN28" s="500"/>
      <c r="AO28" s="501"/>
      <c r="AP28" s="502"/>
    </row>
    <row r="29" spans="1:42" s="128" customFormat="1" ht="22.7" customHeight="1" x14ac:dyDescent="0.15">
      <c r="A29" s="503"/>
      <c r="B29" s="504"/>
      <c r="C29" s="504"/>
      <c r="D29" s="505"/>
      <c r="E29" s="528" t="str">
        <f t="shared" si="0"/>
        <v/>
      </c>
      <c r="F29" s="529"/>
      <c r="G29" s="508"/>
      <c r="H29" s="509"/>
      <c r="I29" s="509"/>
      <c r="J29" s="129" t="s">
        <v>166</v>
      </c>
      <c r="K29" s="509"/>
      <c r="L29" s="509"/>
      <c r="M29" s="509"/>
      <c r="N29" s="510"/>
      <c r="O29" s="510"/>
      <c r="P29" s="510"/>
      <c r="Q29" s="511"/>
      <c r="R29" s="511"/>
      <c r="S29" s="511"/>
      <c r="T29" s="512"/>
      <c r="U29" s="513"/>
      <c r="V29" s="514"/>
      <c r="W29" s="515"/>
      <c r="X29" s="513"/>
      <c r="Y29" s="514"/>
      <c r="Z29" s="530">
        <f t="shared" si="1"/>
        <v>0</v>
      </c>
      <c r="AA29" s="531"/>
      <c r="AB29" s="532"/>
      <c r="AC29" s="519"/>
      <c r="AD29" s="520"/>
      <c r="AE29" s="520"/>
      <c r="AF29" s="520"/>
      <c r="AG29" s="521"/>
      <c r="AH29" s="497"/>
      <c r="AI29" s="498"/>
      <c r="AJ29" s="499"/>
      <c r="AK29" s="497"/>
      <c r="AL29" s="498"/>
      <c r="AM29" s="499"/>
      <c r="AN29" s="500"/>
      <c r="AO29" s="501"/>
      <c r="AP29" s="502"/>
    </row>
    <row r="30" spans="1:42" s="128" customFormat="1" ht="22.7" customHeight="1" x14ac:dyDescent="0.15">
      <c r="A30" s="503"/>
      <c r="B30" s="504"/>
      <c r="C30" s="504"/>
      <c r="D30" s="505"/>
      <c r="E30" s="528" t="str">
        <f t="shared" si="0"/>
        <v/>
      </c>
      <c r="F30" s="529"/>
      <c r="G30" s="508"/>
      <c r="H30" s="509"/>
      <c r="I30" s="509"/>
      <c r="J30" s="129" t="s">
        <v>166</v>
      </c>
      <c r="K30" s="509"/>
      <c r="L30" s="509"/>
      <c r="M30" s="509"/>
      <c r="N30" s="510"/>
      <c r="O30" s="510"/>
      <c r="P30" s="510"/>
      <c r="Q30" s="511"/>
      <c r="R30" s="511"/>
      <c r="S30" s="511"/>
      <c r="T30" s="512"/>
      <c r="U30" s="513"/>
      <c r="V30" s="514"/>
      <c r="W30" s="515"/>
      <c r="X30" s="513"/>
      <c r="Y30" s="514"/>
      <c r="Z30" s="530">
        <f t="shared" si="1"/>
        <v>0</v>
      </c>
      <c r="AA30" s="531"/>
      <c r="AB30" s="532"/>
      <c r="AC30" s="519"/>
      <c r="AD30" s="520"/>
      <c r="AE30" s="520"/>
      <c r="AF30" s="520"/>
      <c r="AG30" s="521"/>
      <c r="AH30" s="497"/>
      <c r="AI30" s="498"/>
      <c r="AJ30" s="499"/>
      <c r="AK30" s="497"/>
      <c r="AL30" s="498"/>
      <c r="AM30" s="499"/>
      <c r="AN30" s="500"/>
      <c r="AO30" s="501"/>
      <c r="AP30" s="502"/>
    </row>
    <row r="31" spans="1:42" s="128" customFormat="1" ht="22.7" customHeight="1" x14ac:dyDescent="0.15">
      <c r="A31" s="503"/>
      <c r="B31" s="504"/>
      <c r="C31" s="504"/>
      <c r="D31" s="505"/>
      <c r="E31" s="528" t="str">
        <f t="shared" si="0"/>
        <v/>
      </c>
      <c r="F31" s="529"/>
      <c r="G31" s="525"/>
      <c r="H31" s="526"/>
      <c r="I31" s="526"/>
      <c r="J31" s="130" t="s">
        <v>166</v>
      </c>
      <c r="K31" s="526"/>
      <c r="L31" s="526"/>
      <c r="M31" s="526"/>
      <c r="N31" s="510"/>
      <c r="O31" s="510"/>
      <c r="P31" s="510"/>
      <c r="Q31" s="527"/>
      <c r="R31" s="527"/>
      <c r="S31" s="527"/>
      <c r="T31" s="512"/>
      <c r="U31" s="513"/>
      <c r="V31" s="514"/>
      <c r="W31" s="515"/>
      <c r="X31" s="513"/>
      <c r="Y31" s="514"/>
      <c r="Z31" s="530">
        <f t="shared" si="1"/>
        <v>0</v>
      </c>
      <c r="AA31" s="531"/>
      <c r="AB31" s="532"/>
      <c r="AC31" s="519"/>
      <c r="AD31" s="520"/>
      <c r="AE31" s="520"/>
      <c r="AF31" s="520"/>
      <c r="AG31" s="521"/>
      <c r="AH31" s="497"/>
      <c r="AI31" s="498"/>
      <c r="AJ31" s="499"/>
      <c r="AK31" s="497"/>
      <c r="AL31" s="498"/>
      <c r="AM31" s="499"/>
      <c r="AN31" s="500"/>
      <c r="AO31" s="501"/>
      <c r="AP31" s="502"/>
    </row>
    <row r="32" spans="1:42" s="128" customFormat="1" ht="22.7" customHeight="1" x14ac:dyDescent="0.15">
      <c r="A32" s="503"/>
      <c r="B32" s="504"/>
      <c r="C32" s="504"/>
      <c r="D32" s="505"/>
      <c r="E32" s="528" t="str">
        <f t="shared" si="0"/>
        <v/>
      </c>
      <c r="F32" s="529"/>
      <c r="G32" s="508"/>
      <c r="H32" s="509"/>
      <c r="I32" s="509"/>
      <c r="J32" s="129" t="s">
        <v>166</v>
      </c>
      <c r="K32" s="509"/>
      <c r="L32" s="509"/>
      <c r="M32" s="509"/>
      <c r="N32" s="510"/>
      <c r="O32" s="510"/>
      <c r="P32" s="510"/>
      <c r="Q32" s="511"/>
      <c r="R32" s="511"/>
      <c r="S32" s="511"/>
      <c r="T32" s="512"/>
      <c r="U32" s="513"/>
      <c r="V32" s="514"/>
      <c r="W32" s="515"/>
      <c r="X32" s="513"/>
      <c r="Y32" s="514"/>
      <c r="Z32" s="530">
        <f t="shared" si="1"/>
        <v>0</v>
      </c>
      <c r="AA32" s="531"/>
      <c r="AB32" s="532"/>
      <c r="AC32" s="519"/>
      <c r="AD32" s="520"/>
      <c r="AE32" s="520"/>
      <c r="AF32" s="520"/>
      <c r="AG32" s="521"/>
      <c r="AH32" s="497"/>
      <c r="AI32" s="498"/>
      <c r="AJ32" s="499"/>
      <c r="AK32" s="497"/>
      <c r="AL32" s="498"/>
      <c r="AM32" s="499"/>
      <c r="AN32" s="500"/>
      <c r="AO32" s="501"/>
      <c r="AP32" s="502"/>
    </row>
    <row r="33" spans="1:42" s="128" customFormat="1" ht="22.7" customHeight="1" x14ac:dyDescent="0.15">
      <c r="A33" s="503"/>
      <c r="B33" s="504"/>
      <c r="C33" s="504"/>
      <c r="D33" s="505"/>
      <c r="E33" s="528" t="str">
        <f t="shared" si="0"/>
        <v/>
      </c>
      <c r="F33" s="529"/>
      <c r="G33" s="508"/>
      <c r="H33" s="509"/>
      <c r="I33" s="509"/>
      <c r="J33" s="129" t="s">
        <v>166</v>
      </c>
      <c r="K33" s="509"/>
      <c r="L33" s="509"/>
      <c r="M33" s="509"/>
      <c r="N33" s="510"/>
      <c r="O33" s="510"/>
      <c r="P33" s="510"/>
      <c r="Q33" s="511"/>
      <c r="R33" s="511"/>
      <c r="S33" s="511"/>
      <c r="T33" s="512"/>
      <c r="U33" s="513"/>
      <c r="V33" s="514"/>
      <c r="W33" s="515"/>
      <c r="X33" s="513"/>
      <c r="Y33" s="514"/>
      <c r="Z33" s="530">
        <f t="shared" si="1"/>
        <v>0</v>
      </c>
      <c r="AA33" s="531"/>
      <c r="AB33" s="532"/>
      <c r="AC33" s="519"/>
      <c r="AD33" s="520"/>
      <c r="AE33" s="520"/>
      <c r="AF33" s="520"/>
      <c r="AG33" s="521"/>
      <c r="AH33" s="497"/>
      <c r="AI33" s="498"/>
      <c r="AJ33" s="499"/>
      <c r="AK33" s="497"/>
      <c r="AL33" s="498"/>
      <c r="AM33" s="499"/>
      <c r="AN33" s="500"/>
      <c r="AO33" s="501"/>
      <c r="AP33" s="502"/>
    </row>
    <row r="34" spans="1:42" s="128" customFormat="1" ht="22.7" customHeight="1" thickBot="1" x14ac:dyDescent="0.2">
      <c r="A34" s="522"/>
      <c r="B34" s="523"/>
      <c r="C34" s="523"/>
      <c r="D34" s="524"/>
      <c r="E34" s="528" t="str">
        <f t="shared" si="0"/>
        <v/>
      </c>
      <c r="F34" s="529"/>
      <c r="G34" s="508"/>
      <c r="H34" s="509"/>
      <c r="I34" s="509"/>
      <c r="J34" s="130" t="s">
        <v>166</v>
      </c>
      <c r="K34" s="526"/>
      <c r="L34" s="526"/>
      <c r="M34" s="526"/>
      <c r="N34" s="510"/>
      <c r="O34" s="510"/>
      <c r="P34" s="510"/>
      <c r="Q34" s="527"/>
      <c r="R34" s="527"/>
      <c r="S34" s="527"/>
      <c r="T34" s="512"/>
      <c r="U34" s="513"/>
      <c r="V34" s="514"/>
      <c r="W34" s="515"/>
      <c r="X34" s="513"/>
      <c r="Y34" s="514"/>
      <c r="Z34" s="530">
        <f t="shared" si="1"/>
        <v>0</v>
      </c>
      <c r="AA34" s="531"/>
      <c r="AB34" s="532"/>
      <c r="AC34" s="519"/>
      <c r="AD34" s="520"/>
      <c r="AE34" s="520"/>
      <c r="AF34" s="520"/>
      <c r="AG34" s="521"/>
      <c r="AH34" s="497"/>
      <c r="AI34" s="498"/>
      <c r="AJ34" s="499"/>
      <c r="AK34" s="497"/>
      <c r="AL34" s="498"/>
      <c r="AM34" s="499"/>
      <c r="AN34" s="500"/>
      <c r="AO34" s="501"/>
      <c r="AP34" s="502"/>
    </row>
    <row r="35" spans="1:42" s="128" customFormat="1" ht="22.7" hidden="1" customHeight="1" outlineLevel="1" x14ac:dyDescent="0.15">
      <c r="A35" s="522"/>
      <c r="B35" s="523"/>
      <c r="C35" s="523"/>
      <c r="D35" s="524"/>
      <c r="E35" s="506" t="str">
        <f t="shared" si="0"/>
        <v/>
      </c>
      <c r="F35" s="507"/>
      <c r="G35" s="508"/>
      <c r="H35" s="509"/>
      <c r="I35" s="509"/>
      <c r="J35" s="129" t="s">
        <v>166</v>
      </c>
      <c r="K35" s="509"/>
      <c r="L35" s="509"/>
      <c r="M35" s="509"/>
      <c r="N35" s="510"/>
      <c r="O35" s="510"/>
      <c r="P35" s="510"/>
      <c r="Q35" s="511"/>
      <c r="R35" s="511"/>
      <c r="S35" s="511"/>
      <c r="T35" s="512"/>
      <c r="U35" s="513"/>
      <c r="V35" s="514"/>
      <c r="W35" s="515"/>
      <c r="X35" s="513"/>
      <c r="Y35" s="514"/>
      <c r="Z35" s="516">
        <f t="shared" si="1"/>
        <v>0</v>
      </c>
      <c r="AA35" s="517"/>
      <c r="AB35" s="518"/>
      <c r="AC35" s="519"/>
      <c r="AD35" s="520"/>
      <c r="AE35" s="520"/>
      <c r="AF35" s="520"/>
      <c r="AG35" s="521"/>
      <c r="AH35" s="497"/>
      <c r="AI35" s="498"/>
      <c r="AJ35" s="499"/>
      <c r="AK35" s="497"/>
      <c r="AL35" s="498"/>
      <c r="AM35" s="499"/>
      <c r="AN35" s="500"/>
      <c r="AO35" s="501"/>
      <c r="AP35" s="502"/>
    </row>
    <row r="36" spans="1:42" s="128" customFormat="1" ht="22.7" hidden="1" customHeight="1" outlineLevel="1" x14ac:dyDescent="0.15">
      <c r="A36" s="522"/>
      <c r="B36" s="523"/>
      <c r="C36" s="523"/>
      <c r="D36" s="524"/>
      <c r="E36" s="506" t="str">
        <f t="shared" si="0"/>
        <v/>
      </c>
      <c r="F36" s="507"/>
      <c r="G36" s="508"/>
      <c r="H36" s="509"/>
      <c r="I36" s="509"/>
      <c r="J36" s="129" t="s">
        <v>166</v>
      </c>
      <c r="K36" s="509"/>
      <c r="L36" s="509"/>
      <c r="M36" s="509"/>
      <c r="N36" s="510"/>
      <c r="O36" s="510"/>
      <c r="P36" s="510"/>
      <c r="Q36" s="511"/>
      <c r="R36" s="511"/>
      <c r="S36" s="511"/>
      <c r="T36" s="512"/>
      <c r="U36" s="513"/>
      <c r="V36" s="514"/>
      <c r="W36" s="515"/>
      <c r="X36" s="513"/>
      <c r="Y36" s="514"/>
      <c r="Z36" s="516">
        <f t="shared" si="1"/>
        <v>0</v>
      </c>
      <c r="AA36" s="517"/>
      <c r="AB36" s="518"/>
      <c r="AC36" s="519"/>
      <c r="AD36" s="520"/>
      <c r="AE36" s="520"/>
      <c r="AF36" s="520"/>
      <c r="AG36" s="521"/>
      <c r="AH36" s="497"/>
      <c r="AI36" s="498"/>
      <c r="AJ36" s="499"/>
      <c r="AK36" s="497"/>
      <c r="AL36" s="498"/>
      <c r="AM36" s="499"/>
      <c r="AN36" s="500"/>
      <c r="AO36" s="501"/>
      <c r="AP36" s="502"/>
    </row>
    <row r="37" spans="1:42" s="128" customFormat="1" ht="22.7" hidden="1" customHeight="1" outlineLevel="1" x14ac:dyDescent="0.15">
      <c r="A37" s="522"/>
      <c r="B37" s="523"/>
      <c r="C37" s="523"/>
      <c r="D37" s="524"/>
      <c r="E37" s="506" t="str">
        <f t="shared" si="0"/>
        <v/>
      </c>
      <c r="F37" s="507"/>
      <c r="G37" s="508"/>
      <c r="H37" s="509"/>
      <c r="I37" s="509"/>
      <c r="J37" s="129" t="s">
        <v>166</v>
      </c>
      <c r="K37" s="509"/>
      <c r="L37" s="509"/>
      <c r="M37" s="509"/>
      <c r="N37" s="510"/>
      <c r="O37" s="510"/>
      <c r="P37" s="510"/>
      <c r="Q37" s="511"/>
      <c r="R37" s="511"/>
      <c r="S37" s="511"/>
      <c r="T37" s="512"/>
      <c r="U37" s="513"/>
      <c r="V37" s="514"/>
      <c r="W37" s="515"/>
      <c r="X37" s="513"/>
      <c r="Y37" s="514"/>
      <c r="Z37" s="516">
        <f t="shared" si="1"/>
        <v>0</v>
      </c>
      <c r="AA37" s="517"/>
      <c r="AB37" s="518"/>
      <c r="AC37" s="519"/>
      <c r="AD37" s="520"/>
      <c r="AE37" s="520"/>
      <c r="AF37" s="520"/>
      <c r="AG37" s="521"/>
      <c r="AH37" s="497"/>
      <c r="AI37" s="498"/>
      <c r="AJ37" s="499"/>
      <c r="AK37" s="497"/>
      <c r="AL37" s="498"/>
      <c r="AM37" s="499"/>
      <c r="AN37" s="500"/>
      <c r="AO37" s="501"/>
      <c r="AP37" s="502"/>
    </row>
    <row r="38" spans="1:42" s="128" customFormat="1" ht="22.7" hidden="1" customHeight="1" outlineLevel="1" x14ac:dyDescent="0.15">
      <c r="A38" s="522"/>
      <c r="B38" s="523"/>
      <c r="C38" s="523"/>
      <c r="D38" s="524"/>
      <c r="E38" s="506" t="str">
        <f t="shared" si="0"/>
        <v/>
      </c>
      <c r="F38" s="507"/>
      <c r="G38" s="525"/>
      <c r="H38" s="526"/>
      <c r="I38" s="526"/>
      <c r="J38" s="130" t="s">
        <v>166</v>
      </c>
      <c r="K38" s="526"/>
      <c r="L38" s="526"/>
      <c r="M38" s="526"/>
      <c r="N38" s="510"/>
      <c r="O38" s="510"/>
      <c r="P38" s="510"/>
      <c r="Q38" s="527"/>
      <c r="R38" s="527"/>
      <c r="S38" s="527"/>
      <c r="T38" s="512"/>
      <c r="U38" s="513"/>
      <c r="V38" s="514"/>
      <c r="W38" s="515"/>
      <c r="X38" s="513"/>
      <c r="Y38" s="514"/>
      <c r="Z38" s="516">
        <f t="shared" si="1"/>
        <v>0</v>
      </c>
      <c r="AA38" s="517"/>
      <c r="AB38" s="518"/>
      <c r="AC38" s="519"/>
      <c r="AD38" s="520"/>
      <c r="AE38" s="520"/>
      <c r="AF38" s="520"/>
      <c r="AG38" s="521"/>
      <c r="AH38" s="497"/>
      <c r="AI38" s="498"/>
      <c r="AJ38" s="499"/>
      <c r="AK38" s="497"/>
      <c r="AL38" s="498"/>
      <c r="AM38" s="499"/>
      <c r="AN38" s="500"/>
      <c r="AO38" s="501"/>
      <c r="AP38" s="502"/>
    </row>
    <row r="39" spans="1:42" s="128" customFormat="1" ht="22.7" hidden="1" customHeight="1" outlineLevel="1" x14ac:dyDescent="0.15">
      <c r="A39" s="503"/>
      <c r="B39" s="504"/>
      <c r="C39" s="504"/>
      <c r="D39" s="505"/>
      <c r="E39" s="506" t="str">
        <f t="shared" si="0"/>
        <v/>
      </c>
      <c r="F39" s="507"/>
      <c r="G39" s="508"/>
      <c r="H39" s="509"/>
      <c r="I39" s="509"/>
      <c r="J39" s="129" t="s">
        <v>166</v>
      </c>
      <c r="K39" s="509"/>
      <c r="L39" s="509"/>
      <c r="M39" s="509"/>
      <c r="N39" s="510"/>
      <c r="O39" s="510"/>
      <c r="P39" s="510"/>
      <c r="Q39" s="511"/>
      <c r="R39" s="511"/>
      <c r="S39" s="511"/>
      <c r="T39" s="512"/>
      <c r="U39" s="513"/>
      <c r="V39" s="514"/>
      <c r="W39" s="515"/>
      <c r="X39" s="513"/>
      <c r="Y39" s="514"/>
      <c r="Z39" s="516">
        <f t="shared" si="1"/>
        <v>0</v>
      </c>
      <c r="AA39" s="517"/>
      <c r="AB39" s="518"/>
      <c r="AC39" s="519"/>
      <c r="AD39" s="520"/>
      <c r="AE39" s="520"/>
      <c r="AF39" s="520"/>
      <c r="AG39" s="521"/>
      <c r="AH39" s="497"/>
      <c r="AI39" s="498"/>
      <c r="AJ39" s="499"/>
      <c r="AK39" s="497"/>
      <c r="AL39" s="498"/>
      <c r="AM39" s="499"/>
      <c r="AN39" s="500"/>
      <c r="AO39" s="501"/>
      <c r="AP39" s="502"/>
    </row>
    <row r="40" spans="1:42" s="128" customFormat="1" ht="22.7" hidden="1" customHeight="1" outlineLevel="1" x14ac:dyDescent="0.15">
      <c r="A40" s="503"/>
      <c r="B40" s="504"/>
      <c r="C40" s="504"/>
      <c r="D40" s="505"/>
      <c r="E40" s="506" t="str">
        <f t="shared" si="0"/>
        <v/>
      </c>
      <c r="F40" s="507"/>
      <c r="G40" s="508"/>
      <c r="H40" s="509"/>
      <c r="I40" s="509"/>
      <c r="J40" s="129" t="s">
        <v>166</v>
      </c>
      <c r="K40" s="509"/>
      <c r="L40" s="509"/>
      <c r="M40" s="509"/>
      <c r="N40" s="510"/>
      <c r="O40" s="510"/>
      <c r="P40" s="510"/>
      <c r="Q40" s="511"/>
      <c r="R40" s="511"/>
      <c r="S40" s="511"/>
      <c r="T40" s="512"/>
      <c r="U40" s="513"/>
      <c r="V40" s="514"/>
      <c r="W40" s="515"/>
      <c r="X40" s="513"/>
      <c r="Y40" s="514"/>
      <c r="Z40" s="516">
        <f t="shared" si="1"/>
        <v>0</v>
      </c>
      <c r="AA40" s="517"/>
      <c r="AB40" s="518"/>
      <c r="AC40" s="519"/>
      <c r="AD40" s="520"/>
      <c r="AE40" s="520"/>
      <c r="AF40" s="520"/>
      <c r="AG40" s="521"/>
      <c r="AH40" s="497"/>
      <c r="AI40" s="498"/>
      <c r="AJ40" s="499"/>
      <c r="AK40" s="497"/>
      <c r="AL40" s="498"/>
      <c r="AM40" s="499"/>
      <c r="AN40" s="500"/>
      <c r="AO40" s="501"/>
      <c r="AP40" s="502"/>
    </row>
    <row r="41" spans="1:42" s="128" customFormat="1" ht="22.7" hidden="1" customHeight="1" outlineLevel="1" x14ac:dyDescent="0.15">
      <c r="A41" s="503"/>
      <c r="B41" s="504"/>
      <c r="C41" s="504"/>
      <c r="D41" s="505"/>
      <c r="E41" s="506" t="str">
        <f t="shared" si="0"/>
        <v/>
      </c>
      <c r="F41" s="507"/>
      <c r="G41" s="508"/>
      <c r="H41" s="509"/>
      <c r="I41" s="509"/>
      <c r="J41" s="129" t="s">
        <v>166</v>
      </c>
      <c r="K41" s="509"/>
      <c r="L41" s="509"/>
      <c r="M41" s="509"/>
      <c r="N41" s="510"/>
      <c r="O41" s="510"/>
      <c r="P41" s="510"/>
      <c r="Q41" s="511"/>
      <c r="R41" s="511"/>
      <c r="S41" s="511"/>
      <c r="T41" s="512"/>
      <c r="U41" s="513"/>
      <c r="V41" s="514"/>
      <c r="W41" s="515"/>
      <c r="X41" s="513"/>
      <c r="Y41" s="514"/>
      <c r="Z41" s="516">
        <f t="shared" si="1"/>
        <v>0</v>
      </c>
      <c r="AA41" s="517"/>
      <c r="AB41" s="518"/>
      <c r="AC41" s="519"/>
      <c r="AD41" s="520"/>
      <c r="AE41" s="520"/>
      <c r="AF41" s="520"/>
      <c r="AG41" s="521"/>
      <c r="AH41" s="497"/>
      <c r="AI41" s="498"/>
      <c r="AJ41" s="499"/>
      <c r="AK41" s="497"/>
      <c r="AL41" s="498"/>
      <c r="AM41" s="499"/>
      <c r="AN41" s="500"/>
      <c r="AO41" s="501"/>
      <c r="AP41" s="502"/>
    </row>
    <row r="42" spans="1:42" s="128" customFormat="1" ht="22.7" hidden="1" customHeight="1" outlineLevel="1" x14ac:dyDescent="0.15">
      <c r="A42" s="522"/>
      <c r="B42" s="523"/>
      <c r="C42" s="523"/>
      <c r="D42" s="524"/>
      <c r="E42" s="506" t="str">
        <f t="shared" si="0"/>
        <v/>
      </c>
      <c r="F42" s="507"/>
      <c r="G42" s="508"/>
      <c r="H42" s="509"/>
      <c r="I42" s="509"/>
      <c r="J42" s="129" t="s">
        <v>166</v>
      </c>
      <c r="K42" s="509"/>
      <c r="L42" s="509"/>
      <c r="M42" s="509"/>
      <c r="N42" s="510"/>
      <c r="O42" s="510"/>
      <c r="P42" s="510"/>
      <c r="Q42" s="511"/>
      <c r="R42" s="511"/>
      <c r="S42" s="511"/>
      <c r="T42" s="512"/>
      <c r="U42" s="513"/>
      <c r="V42" s="514"/>
      <c r="W42" s="515"/>
      <c r="X42" s="513"/>
      <c r="Y42" s="514"/>
      <c r="Z42" s="516">
        <f t="shared" si="1"/>
        <v>0</v>
      </c>
      <c r="AA42" s="517"/>
      <c r="AB42" s="518"/>
      <c r="AC42" s="519"/>
      <c r="AD42" s="520"/>
      <c r="AE42" s="520"/>
      <c r="AF42" s="520"/>
      <c r="AG42" s="521"/>
      <c r="AH42" s="497"/>
      <c r="AI42" s="498"/>
      <c r="AJ42" s="499"/>
      <c r="AK42" s="497"/>
      <c r="AL42" s="498"/>
      <c r="AM42" s="499"/>
      <c r="AN42" s="500"/>
      <c r="AO42" s="501"/>
      <c r="AP42" s="502"/>
    </row>
    <row r="43" spans="1:42" s="128" customFormat="1" ht="22.7" hidden="1" customHeight="1" outlineLevel="1" x14ac:dyDescent="0.15">
      <c r="A43" s="522"/>
      <c r="B43" s="523"/>
      <c r="C43" s="523"/>
      <c r="D43" s="524"/>
      <c r="E43" s="506" t="str">
        <f t="shared" si="0"/>
        <v/>
      </c>
      <c r="F43" s="507"/>
      <c r="G43" s="508"/>
      <c r="H43" s="509"/>
      <c r="I43" s="509"/>
      <c r="J43" s="129" t="s">
        <v>166</v>
      </c>
      <c r="K43" s="509"/>
      <c r="L43" s="509"/>
      <c r="M43" s="509"/>
      <c r="N43" s="510"/>
      <c r="O43" s="510"/>
      <c r="P43" s="510"/>
      <c r="Q43" s="511"/>
      <c r="R43" s="511"/>
      <c r="S43" s="511"/>
      <c r="T43" s="512"/>
      <c r="U43" s="513"/>
      <c r="V43" s="514"/>
      <c r="W43" s="515"/>
      <c r="X43" s="513"/>
      <c r="Y43" s="514"/>
      <c r="Z43" s="516">
        <f t="shared" si="1"/>
        <v>0</v>
      </c>
      <c r="AA43" s="517"/>
      <c r="AB43" s="518"/>
      <c r="AC43" s="519"/>
      <c r="AD43" s="520"/>
      <c r="AE43" s="520"/>
      <c r="AF43" s="520"/>
      <c r="AG43" s="521"/>
      <c r="AH43" s="497"/>
      <c r="AI43" s="498"/>
      <c r="AJ43" s="499"/>
      <c r="AK43" s="497"/>
      <c r="AL43" s="498"/>
      <c r="AM43" s="499"/>
      <c r="AN43" s="500"/>
      <c r="AO43" s="501"/>
      <c r="AP43" s="502"/>
    </row>
    <row r="44" spans="1:42" s="128" customFormat="1" ht="22.7" hidden="1" customHeight="1" outlineLevel="1" x14ac:dyDescent="0.15">
      <c r="A44" s="522"/>
      <c r="B44" s="523"/>
      <c r="C44" s="523"/>
      <c r="D44" s="524"/>
      <c r="E44" s="506" t="str">
        <f t="shared" si="0"/>
        <v/>
      </c>
      <c r="F44" s="507"/>
      <c r="G44" s="525"/>
      <c r="H44" s="526"/>
      <c r="I44" s="526"/>
      <c r="J44" s="130" t="s">
        <v>166</v>
      </c>
      <c r="K44" s="526"/>
      <c r="L44" s="526"/>
      <c r="M44" s="526"/>
      <c r="N44" s="510"/>
      <c r="O44" s="510"/>
      <c r="P44" s="510"/>
      <c r="Q44" s="527"/>
      <c r="R44" s="527"/>
      <c r="S44" s="527"/>
      <c r="T44" s="512"/>
      <c r="U44" s="513"/>
      <c r="V44" s="514"/>
      <c r="W44" s="515"/>
      <c r="X44" s="513"/>
      <c r="Y44" s="514"/>
      <c r="Z44" s="516">
        <f t="shared" si="1"/>
        <v>0</v>
      </c>
      <c r="AA44" s="517"/>
      <c r="AB44" s="518"/>
      <c r="AC44" s="519"/>
      <c r="AD44" s="520"/>
      <c r="AE44" s="520"/>
      <c r="AF44" s="520"/>
      <c r="AG44" s="521"/>
      <c r="AH44" s="497"/>
      <c r="AI44" s="498"/>
      <c r="AJ44" s="499"/>
      <c r="AK44" s="497"/>
      <c r="AL44" s="498"/>
      <c r="AM44" s="499"/>
      <c r="AN44" s="500"/>
      <c r="AO44" s="501"/>
      <c r="AP44" s="502"/>
    </row>
    <row r="45" spans="1:42" s="128" customFormat="1" ht="22.7" hidden="1" customHeight="1" outlineLevel="1" x14ac:dyDescent="0.15">
      <c r="A45" s="503"/>
      <c r="B45" s="504"/>
      <c r="C45" s="504"/>
      <c r="D45" s="505"/>
      <c r="E45" s="506" t="str">
        <f t="shared" si="0"/>
        <v/>
      </c>
      <c r="F45" s="507"/>
      <c r="G45" s="508"/>
      <c r="H45" s="509"/>
      <c r="I45" s="509"/>
      <c r="J45" s="129" t="s">
        <v>166</v>
      </c>
      <c r="K45" s="509"/>
      <c r="L45" s="509"/>
      <c r="M45" s="509"/>
      <c r="N45" s="510"/>
      <c r="O45" s="510"/>
      <c r="P45" s="510"/>
      <c r="Q45" s="511"/>
      <c r="R45" s="511"/>
      <c r="S45" s="511"/>
      <c r="T45" s="512"/>
      <c r="U45" s="513"/>
      <c r="V45" s="514"/>
      <c r="W45" s="515"/>
      <c r="X45" s="513"/>
      <c r="Y45" s="514"/>
      <c r="Z45" s="516">
        <f t="shared" si="1"/>
        <v>0</v>
      </c>
      <c r="AA45" s="517"/>
      <c r="AB45" s="518"/>
      <c r="AC45" s="519"/>
      <c r="AD45" s="520"/>
      <c r="AE45" s="520"/>
      <c r="AF45" s="520"/>
      <c r="AG45" s="521"/>
      <c r="AH45" s="497"/>
      <c r="AI45" s="498"/>
      <c r="AJ45" s="499"/>
      <c r="AK45" s="497"/>
      <c r="AL45" s="498"/>
      <c r="AM45" s="499"/>
      <c r="AN45" s="500"/>
      <c r="AO45" s="501"/>
      <c r="AP45" s="502"/>
    </row>
    <row r="46" spans="1:42" s="128" customFormat="1" ht="22.7" hidden="1" customHeight="1" outlineLevel="1" x14ac:dyDescent="0.15">
      <c r="A46" s="503"/>
      <c r="B46" s="504"/>
      <c r="C46" s="504"/>
      <c r="D46" s="505"/>
      <c r="E46" s="506" t="str">
        <f t="shared" si="0"/>
        <v/>
      </c>
      <c r="F46" s="507"/>
      <c r="G46" s="508"/>
      <c r="H46" s="509"/>
      <c r="I46" s="509"/>
      <c r="J46" s="129" t="s">
        <v>166</v>
      </c>
      <c r="K46" s="509"/>
      <c r="L46" s="509"/>
      <c r="M46" s="509"/>
      <c r="N46" s="510"/>
      <c r="O46" s="510"/>
      <c r="P46" s="510"/>
      <c r="Q46" s="511"/>
      <c r="R46" s="511"/>
      <c r="S46" s="511"/>
      <c r="T46" s="512"/>
      <c r="U46" s="513"/>
      <c r="V46" s="514"/>
      <c r="W46" s="515"/>
      <c r="X46" s="513"/>
      <c r="Y46" s="514"/>
      <c r="Z46" s="516">
        <f t="shared" si="1"/>
        <v>0</v>
      </c>
      <c r="AA46" s="517"/>
      <c r="AB46" s="518"/>
      <c r="AC46" s="519"/>
      <c r="AD46" s="520"/>
      <c r="AE46" s="520"/>
      <c r="AF46" s="520"/>
      <c r="AG46" s="521"/>
      <c r="AH46" s="497"/>
      <c r="AI46" s="498"/>
      <c r="AJ46" s="499"/>
      <c r="AK46" s="497"/>
      <c r="AL46" s="498"/>
      <c r="AM46" s="499"/>
      <c r="AN46" s="500"/>
      <c r="AO46" s="501"/>
      <c r="AP46" s="502"/>
    </row>
    <row r="47" spans="1:42" s="128" customFormat="1" ht="22.7" hidden="1" customHeight="1" outlineLevel="1" x14ac:dyDescent="0.15">
      <c r="A47" s="503"/>
      <c r="B47" s="504"/>
      <c r="C47" s="504"/>
      <c r="D47" s="505"/>
      <c r="E47" s="506" t="str">
        <f t="shared" si="0"/>
        <v/>
      </c>
      <c r="F47" s="507"/>
      <c r="G47" s="508"/>
      <c r="H47" s="509"/>
      <c r="I47" s="509"/>
      <c r="J47" s="129" t="s">
        <v>166</v>
      </c>
      <c r="K47" s="509"/>
      <c r="L47" s="509"/>
      <c r="M47" s="509"/>
      <c r="N47" s="510"/>
      <c r="O47" s="510"/>
      <c r="P47" s="510"/>
      <c r="Q47" s="511"/>
      <c r="R47" s="511"/>
      <c r="S47" s="511"/>
      <c r="T47" s="512"/>
      <c r="U47" s="513"/>
      <c r="V47" s="514"/>
      <c r="W47" s="515"/>
      <c r="X47" s="513"/>
      <c r="Y47" s="514"/>
      <c r="Z47" s="516">
        <f t="shared" si="1"/>
        <v>0</v>
      </c>
      <c r="AA47" s="517"/>
      <c r="AB47" s="518"/>
      <c r="AC47" s="519"/>
      <c r="AD47" s="520"/>
      <c r="AE47" s="520"/>
      <c r="AF47" s="520"/>
      <c r="AG47" s="521"/>
      <c r="AH47" s="497"/>
      <c r="AI47" s="498"/>
      <c r="AJ47" s="499"/>
      <c r="AK47" s="497"/>
      <c r="AL47" s="498"/>
      <c r="AM47" s="499"/>
      <c r="AN47" s="500"/>
      <c r="AO47" s="501"/>
      <c r="AP47" s="502"/>
    </row>
    <row r="48" spans="1:42" s="128" customFormat="1" ht="22.7" hidden="1" customHeight="1" outlineLevel="1" x14ac:dyDescent="0.15">
      <c r="A48" s="503"/>
      <c r="B48" s="504"/>
      <c r="C48" s="504"/>
      <c r="D48" s="505"/>
      <c r="E48" s="506" t="str">
        <f t="shared" si="0"/>
        <v/>
      </c>
      <c r="F48" s="507"/>
      <c r="G48" s="525"/>
      <c r="H48" s="526"/>
      <c r="I48" s="526"/>
      <c r="J48" s="130" t="s">
        <v>166</v>
      </c>
      <c r="K48" s="526"/>
      <c r="L48" s="526"/>
      <c r="M48" s="526"/>
      <c r="N48" s="510"/>
      <c r="O48" s="510"/>
      <c r="P48" s="510"/>
      <c r="Q48" s="527"/>
      <c r="R48" s="527"/>
      <c r="S48" s="527"/>
      <c r="T48" s="512"/>
      <c r="U48" s="513"/>
      <c r="V48" s="514"/>
      <c r="W48" s="515"/>
      <c r="X48" s="513"/>
      <c r="Y48" s="514"/>
      <c r="Z48" s="516">
        <f t="shared" si="1"/>
        <v>0</v>
      </c>
      <c r="AA48" s="517"/>
      <c r="AB48" s="518"/>
      <c r="AC48" s="519"/>
      <c r="AD48" s="520"/>
      <c r="AE48" s="520"/>
      <c r="AF48" s="520"/>
      <c r="AG48" s="521"/>
      <c r="AH48" s="497"/>
      <c r="AI48" s="498"/>
      <c r="AJ48" s="499"/>
      <c r="AK48" s="497"/>
      <c r="AL48" s="498"/>
      <c r="AM48" s="499"/>
      <c r="AN48" s="500"/>
      <c r="AO48" s="501"/>
      <c r="AP48" s="502"/>
    </row>
    <row r="49" spans="1:42" s="128" customFormat="1" ht="22.7" hidden="1" customHeight="1" outlineLevel="1" x14ac:dyDescent="0.15">
      <c r="A49" s="503"/>
      <c r="B49" s="504"/>
      <c r="C49" s="504"/>
      <c r="D49" s="505"/>
      <c r="E49" s="506" t="str">
        <f t="shared" si="0"/>
        <v/>
      </c>
      <c r="F49" s="507"/>
      <c r="G49" s="508"/>
      <c r="H49" s="509"/>
      <c r="I49" s="509"/>
      <c r="J49" s="129" t="s">
        <v>166</v>
      </c>
      <c r="K49" s="509"/>
      <c r="L49" s="509"/>
      <c r="M49" s="509"/>
      <c r="N49" s="510"/>
      <c r="O49" s="510"/>
      <c r="P49" s="510"/>
      <c r="Q49" s="511"/>
      <c r="R49" s="511"/>
      <c r="S49" s="511"/>
      <c r="T49" s="512"/>
      <c r="U49" s="513"/>
      <c r="V49" s="514"/>
      <c r="W49" s="515"/>
      <c r="X49" s="513"/>
      <c r="Y49" s="514"/>
      <c r="Z49" s="516">
        <f t="shared" si="1"/>
        <v>0</v>
      </c>
      <c r="AA49" s="517"/>
      <c r="AB49" s="518"/>
      <c r="AC49" s="519"/>
      <c r="AD49" s="520"/>
      <c r="AE49" s="520"/>
      <c r="AF49" s="520"/>
      <c r="AG49" s="521"/>
      <c r="AH49" s="497"/>
      <c r="AI49" s="498"/>
      <c r="AJ49" s="499"/>
      <c r="AK49" s="497"/>
      <c r="AL49" s="498"/>
      <c r="AM49" s="499"/>
      <c r="AN49" s="500"/>
      <c r="AO49" s="501"/>
      <c r="AP49" s="502"/>
    </row>
    <row r="50" spans="1:42" s="128" customFormat="1" ht="22.7" hidden="1" customHeight="1" outlineLevel="1" x14ac:dyDescent="0.15">
      <c r="A50" s="503"/>
      <c r="B50" s="504"/>
      <c r="C50" s="504"/>
      <c r="D50" s="505"/>
      <c r="E50" s="506" t="str">
        <f t="shared" si="0"/>
        <v/>
      </c>
      <c r="F50" s="507"/>
      <c r="G50" s="508"/>
      <c r="H50" s="509"/>
      <c r="I50" s="509"/>
      <c r="J50" s="129" t="s">
        <v>166</v>
      </c>
      <c r="K50" s="509"/>
      <c r="L50" s="509"/>
      <c r="M50" s="509"/>
      <c r="N50" s="510"/>
      <c r="O50" s="510"/>
      <c r="P50" s="510"/>
      <c r="Q50" s="511"/>
      <c r="R50" s="511"/>
      <c r="S50" s="511"/>
      <c r="T50" s="512"/>
      <c r="U50" s="513"/>
      <c r="V50" s="514"/>
      <c r="W50" s="515"/>
      <c r="X50" s="513"/>
      <c r="Y50" s="514"/>
      <c r="Z50" s="516">
        <f t="shared" si="1"/>
        <v>0</v>
      </c>
      <c r="AA50" s="517"/>
      <c r="AB50" s="518"/>
      <c r="AC50" s="519"/>
      <c r="AD50" s="520"/>
      <c r="AE50" s="520"/>
      <c r="AF50" s="520"/>
      <c r="AG50" s="521"/>
      <c r="AH50" s="497"/>
      <c r="AI50" s="498"/>
      <c r="AJ50" s="499"/>
      <c r="AK50" s="497"/>
      <c r="AL50" s="498"/>
      <c r="AM50" s="499"/>
      <c r="AN50" s="500"/>
      <c r="AO50" s="501"/>
      <c r="AP50" s="502"/>
    </row>
    <row r="51" spans="1:42" s="128" customFormat="1" ht="22.7" hidden="1" customHeight="1" outlineLevel="1" thickBot="1" x14ac:dyDescent="0.2">
      <c r="A51" s="503"/>
      <c r="B51" s="504"/>
      <c r="C51" s="504"/>
      <c r="D51" s="505"/>
      <c r="E51" s="506" t="str">
        <f t="shared" si="0"/>
        <v/>
      </c>
      <c r="F51" s="507"/>
      <c r="G51" s="562"/>
      <c r="H51" s="563"/>
      <c r="I51" s="563"/>
      <c r="J51" s="23" t="s">
        <v>166</v>
      </c>
      <c r="K51" s="563"/>
      <c r="L51" s="563"/>
      <c r="M51" s="563"/>
      <c r="N51" s="510"/>
      <c r="O51" s="510"/>
      <c r="P51" s="510"/>
      <c r="Q51" s="564"/>
      <c r="R51" s="564"/>
      <c r="S51" s="564"/>
      <c r="T51" s="565"/>
      <c r="U51" s="566"/>
      <c r="V51" s="567"/>
      <c r="W51" s="568"/>
      <c r="X51" s="566"/>
      <c r="Y51" s="567"/>
      <c r="Z51" s="569">
        <f t="shared" si="1"/>
        <v>0</v>
      </c>
      <c r="AA51" s="570"/>
      <c r="AB51" s="571"/>
      <c r="AC51" s="519"/>
      <c r="AD51" s="520"/>
      <c r="AE51" s="520"/>
      <c r="AF51" s="520"/>
      <c r="AG51" s="521"/>
      <c r="AH51" s="552"/>
      <c r="AI51" s="553"/>
      <c r="AJ51" s="554"/>
      <c r="AK51" s="552"/>
      <c r="AL51" s="553"/>
      <c r="AM51" s="554"/>
      <c r="AN51" s="555"/>
      <c r="AO51" s="556"/>
      <c r="AP51" s="557"/>
    </row>
    <row r="52" spans="1:42" ht="15" customHeight="1" collapsed="1" thickTop="1" x14ac:dyDescent="0.15">
      <c r="A52" s="558" t="s">
        <v>165</v>
      </c>
      <c r="B52" s="559"/>
      <c r="C52" s="559"/>
      <c r="D52" s="559"/>
      <c r="E52" s="559"/>
      <c r="F52" s="559"/>
      <c r="G52" s="559"/>
      <c r="H52" s="559"/>
      <c r="I52" s="559"/>
      <c r="J52" s="559"/>
      <c r="K52" s="559"/>
      <c r="L52" s="559"/>
      <c r="M52" s="559"/>
      <c r="N52" s="559"/>
      <c r="O52" s="559"/>
      <c r="P52" s="559"/>
      <c r="Q52" s="559"/>
      <c r="R52" s="559"/>
      <c r="S52" s="559"/>
      <c r="T52" s="559"/>
      <c r="U52" s="559"/>
      <c r="V52" s="559"/>
      <c r="W52" s="559"/>
      <c r="X52" s="559"/>
      <c r="Y52" s="559"/>
      <c r="Z52" s="540" t="s">
        <v>164</v>
      </c>
      <c r="AA52" s="541"/>
      <c r="AB52" s="542"/>
      <c r="AC52" s="540" t="s">
        <v>163</v>
      </c>
      <c r="AD52" s="541"/>
      <c r="AE52" s="541"/>
      <c r="AF52" s="541"/>
      <c r="AG52" s="542"/>
      <c r="AH52" s="540" t="s">
        <v>162</v>
      </c>
      <c r="AI52" s="541"/>
      <c r="AJ52" s="542"/>
      <c r="AK52" s="540" t="s">
        <v>161</v>
      </c>
      <c r="AL52" s="541"/>
      <c r="AM52" s="542"/>
      <c r="AN52" s="543"/>
      <c r="AO52" s="544"/>
      <c r="AP52" s="545"/>
    </row>
    <row r="53" spans="1:42" ht="22.7" customHeight="1" thickBot="1" x14ac:dyDescent="0.2">
      <c r="A53" s="560"/>
      <c r="B53" s="561"/>
      <c r="C53" s="561"/>
      <c r="D53" s="561"/>
      <c r="E53" s="561"/>
      <c r="F53" s="561"/>
      <c r="G53" s="561"/>
      <c r="H53" s="561"/>
      <c r="I53" s="561"/>
      <c r="J53" s="561"/>
      <c r="K53" s="561"/>
      <c r="L53" s="561"/>
      <c r="M53" s="561"/>
      <c r="N53" s="561"/>
      <c r="O53" s="561"/>
      <c r="P53" s="561"/>
      <c r="Q53" s="561"/>
      <c r="R53" s="561"/>
      <c r="S53" s="561"/>
      <c r="T53" s="561"/>
      <c r="U53" s="561"/>
      <c r="V53" s="561"/>
      <c r="W53" s="561"/>
      <c r="X53" s="561"/>
      <c r="Y53" s="561"/>
      <c r="Z53" s="549">
        <f>SUM(Z23:AB51)</f>
        <v>0</v>
      </c>
      <c r="AA53" s="550"/>
      <c r="AB53" s="551"/>
      <c r="AC53" s="549">
        <f>ROUNDDOWN((SUMIFS(Q23:S51,N23:P51,"自家用車")),0)*37</f>
        <v>0</v>
      </c>
      <c r="AD53" s="550"/>
      <c r="AE53" s="550"/>
      <c r="AF53" s="550"/>
      <c r="AG53" s="551"/>
      <c r="AH53" s="549">
        <f>SUM(AH23:AJ51)</f>
        <v>0</v>
      </c>
      <c r="AI53" s="550"/>
      <c r="AJ53" s="551"/>
      <c r="AK53" s="549">
        <f>SUM(AK23:AM51)</f>
        <v>0</v>
      </c>
      <c r="AL53" s="550"/>
      <c r="AM53" s="551"/>
      <c r="AN53" s="546"/>
      <c r="AO53" s="547"/>
      <c r="AP53" s="548"/>
    </row>
    <row r="54" spans="1:42" ht="11.25" customHeight="1" thickBot="1" x14ac:dyDescent="0.2">
      <c r="A54" s="582"/>
      <c r="B54" s="582"/>
      <c r="C54" s="582"/>
      <c r="D54" s="582"/>
      <c r="E54" s="582"/>
      <c r="F54" s="582"/>
      <c r="G54" s="582"/>
      <c r="H54" s="582"/>
      <c r="I54" s="582"/>
      <c r="J54" s="582"/>
      <c r="K54" s="582"/>
      <c r="L54" s="582"/>
      <c r="M54" s="582"/>
      <c r="N54" s="582"/>
      <c r="O54" s="582"/>
      <c r="P54" s="582"/>
      <c r="Q54" s="582"/>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row>
    <row r="55" spans="1:42" ht="15" customHeight="1" x14ac:dyDescent="0.15">
      <c r="A55" s="583" t="s">
        <v>160</v>
      </c>
      <c r="B55" s="584"/>
      <c r="C55" s="584"/>
      <c r="D55" s="584"/>
      <c r="E55" s="20"/>
      <c r="F55" s="21" t="s">
        <v>159</v>
      </c>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19"/>
    </row>
    <row r="56" spans="1:42" ht="15" customHeight="1" x14ac:dyDescent="0.15">
      <c r="A56" s="534"/>
      <c r="B56" s="535"/>
      <c r="C56" s="535"/>
      <c r="D56" s="535"/>
      <c r="E56" s="535"/>
      <c r="F56" s="535"/>
      <c r="G56" s="535"/>
      <c r="H56" s="535"/>
      <c r="I56" s="535"/>
      <c r="J56" s="535"/>
      <c r="K56" s="535"/>
      <c r="L56" s="535"/>
      <c r="M56" s="535"/>
      <c r="N56" s="535"/>
      <c r="O56" s="535"/>
      <c r="P56" s="535"/>
      <c r="Q56" s="535"/>
      <c r="R56" s="535"/>
      <c r="S56" s="535"/>
      <c r="T56" s="535"/>
      <c r="U56" s="535"/>
      <c r="V56" s="535"/>
      <c r="W56" s="535"/>
      <c r="X56" s="535"/>
      <c r="Y56" s="535"/>
      <c r="Z56" s="535"/>
      <c r="AA56" s="535"/>
      <c r="AB56" s="535"/>
      <c r="AC56" s="535"/>
      <c r="AD56" s="535"/>
      <c r="AE56" s="535"/>
      <c r="AF56" s="535"/>
      <c r="AG56" s="535"/>
      <c r="AH56" s="535"/>
      <c r="AI56" s="535"/>
      <c r="AJ56" s="535"/>
      <c r="AK56" s="535"/>
      <c r="AL56" s="535"/>
      <c r="AM56" s="535"/>
      <c r="AN56" s="535"/>
      <c r="AO56" s="535"/>
      <c r="AP56" s="536"/>
    </row>
    <row r="57" spans="1:42" ht="15" customHeight="1" thickBot="1" x14ac:dyDescent="0.2">
      <c r="A57" s="537"/>
      <c r="B57" s="538"/>
      <c r="C57" s="538"/>
      <c r="D57" s="538"/>
      <c r="E57" s="538"/>
      <c r="F57" s="538"/>
      <c r="G57" s="538"/>
      <c r="H57" s="538"/>
      <c r="I57" s="538"/>
      <c r="J57" s="538"/>
      <c r="K57" s="538"/>
      <c r="L57" s="538"/>
      <c r="M57" s="538"/>
      <c r="N57" s="538"/>
      <c r="O57" s="538"/>
      <c r="P57" s="538"/>
      <c r="Q57" s="538"/>
      <c r="R57" s="538"/>
      <c r="S57" s="538"/>
      <c r="T57" s="538"/>
      <c r="U57" s="538"/>
      <c r="V57" s="538"/>
      <c r="W57" s="538"/>
      <c r="X57" s="538"/>
      <c r="Y57" s="538"/>
      <c r="Z57" s="538"/>
      <c r="AA57" s="538"/>
      <c r="AB57" s="538"/>
      <c r="AC57" s="538"/>
      <c r="AD57" s="538"/>
      <c r="AE57" s="538"/>
      <c r="AF57" s="538"/>
      <c r="AG57" s="538"/>
      <c r="AH57" s="538"/>
      <c r="AI57" s="538"/>
      <c r="AJ57" s="538"/>
      <c r="AK57" s="538"/>
      <c r="AL57" s="538"/>
      <c r="AM57" s="538"/>
      <c r="AN57" s="538"/>
      <c r="AO57" s="538"/>
      <c r="AP57" s="539"/>
    </row>
    <row r="58" spans="1:42" ht="15" customHeight="1" x14ac:dyDescent="0.15">
      <c r="A58" s="18" t="s">
        <v>296</v>
      </c>
      <c r="B58" s="17"/>
      <c r="C58" s="17"/>
      <c r="D58" s="17"/>
      <c r="E58" s="17"/>
      <c r="F58" s="17"/>
      <c r="G58" s="17"/>
      <c r="H58" s="17"/>
      <c r="I58" s="17"/>
      <c r="J58" s="17"/>
      <c r="K58" s="17"/>
      <c r="L58" s="17"/>
      <c r="M58" s="17"/>
      <c r="N58" s="17"/>
      <c r="O58" s="17"/>
      <c r="P58" s="533"/>
      <c r="Q58" s="533"/>
      <c r="R58" s="533"/>
      <c r="S58" s="533"/>
      <c r="T58" s="533"/>
      <c r="U58" s="533"/>
      <c r="V58" s="533"/>
      <c r="W58" s="533"/>
      <c r="X58" s="533"/>
      <c r="Y58" s="533"/>
      <c r="Z58" s="533"/>
      <c r="AA58" s="533"/>
      <c r="AB58" s="533"/>
      <c r="AC58" s="533"/>
      <c r="AD58" s="533"/>
      <c r="AE58" s="533"/>
      <c r="AF58" s="533"/>
      <c r="AG58" s="533"/>
      <c r="AH58" s="533"/>
      <c r="AI58" s="533"/>
      <c r="AJ58" s="533"/>
      <c r="AK58" s="533"/>
      <c r="AL58" s="533"/>
      <c r="AM58" s="533"/>
      <c r="AN58" s="533"/>
      <c r="AO58" s="533"/>
      <c r="AP58" s="533"/>
    </row>
    <row r="59" spans="1:42" ht="15" customHeight="1" x14ac:dyDescent="0.15">
      <c r="A59" s="15" t="s">
        <v>11</v>
      </c>
      <c r="B59" s="17"/>
      <c r="C59" s="17"/>
      <c r="D59" s="17"/>
      <c r="E59" s="17"/>
      <c r="F59" s="17"/>
      <c r="G59" s="17"/>
      <c r="H59" s="17"/>
      <c r="I59" s="17"/>
      <c r="J59" s="17"/>
      <c r="K59" s="17"/>
      <c r="L59" s="17"/>
      <c r="M59" s="17"/>
      <c r="N59" s="17"/>
      <c r="O59" s="17"/>
      <c r="P59" s="17"/>
      <c r="Q59" s="17"/>
      <c r="R59" s="17"/>
      <c r="S59" s="17"/>
      <c r="T59" s="17"/>
      <c r="U59" s="17"/>
      <c r="V59" s="17"/>
      <c r="W59" s="572"/>
      <c r="X59" s="572"/>
      <c r="Y59" s="572"/>
      <c r="Z59" s="572"/>
      <c r="AA59" s="572"/>
      <c r="AB59" s="572"/>
      <c r="AC59" s="572"/>
      <c r="AD59" s="572"/>
      <c r="AE59" s="572"/>
      <c r="AF59" s="572"/>
      <c r="AG59" s="572"/>
      <c r="AH59" s="572"/>
      <c r="AI59" s="572"/>
      <c r="AJ59" s="572"/>
      <c r="AK59" s="572"/>
      <c r="AL59" s="572"/>
      <c r="AM59" s="572"/>
      <c r="AN59" s="572"/>
      <c r="AO59" s="572"/>
      <c r="AP59" s="572"/>
    </row>
  </sheetData>
  <mergeCells count="468">
    <mergeCell ref="A1:G1"/>
    <mergeCell ref="A2:AP2"/>
    <mergeCell ref="A3:AP3"/>
    <mergeCell ref="A4:AP4"/>
    <mergeCell ref="A5:D5"/>
    <mergeCell ref="E5:F5"/>
    <mergeCell ref="G5:L5"/>
    <mergeCell ref="M5:N5"/>
    <mergeCell ref="O5:T5"/>
    <mergeCell ref="U5:V5"/>
    <mergeCell ref="W5:AB5"/>
    <mergeCell ref="AD5:AH5"/>
    <mergeCell ref="AI5:AP5"/>
    <mergeCell ref="A6:AP6"/>
    <mergeCell ref="E7:AP7"/>
    <mergeCell ref="A8:D8"/>
    <mergeCell ref="E8:S8"/>
    <mergeCell ref="T8:W8"/>
    <mergeCell ref="X8:AD8"/>
    <mergeCell ref="AE8:AP8"/>
    <mergeCell ref="A11:D11"/>
    <mergeCell ref="E11:O11"/>
    <mergeCell ref="P11:S11"/>
    <mergeCell ref="T11:AD11"/>
    <mergeCell ref="AE11:AH11"/>
    <mergeCell ref="AI11:AP11"/>
    <mergeCell ref="A9:AP9"/>
    <mergeCell ref="F10:AC10"/>
    <mergeCell ref="AD10:AE10"/>
    <mergeCell ref="AF10:AG10"/>
    <mergeCell ref="AI10:AJ10"/>
    <mergeCell ref="AL10:AM10"/>
    <mergeCell ref="AO10:AP10"/>
    <mergeCell ref="AI13:AP13"/>
    <mergeCell ref="A14:D14"/>
    <mergeCell ref="F14:G14"/>
    <mergeCell ref="I14:K14"/>
    <mergeCell ref="L14:S14"/>
    <mergeCell ref="T14:AP14"/>
    <mergeCell ref="A12:D12"/>
    <mergeCell ref="E12:O12"/>
    <mergeCell ref="P12:S12"/>
    <mergeCell ref="T12:AD12"/>
    <mergeCell ref="AE12:AP12"/>
    <mergeCell ref="A13:D13"/>
    <mergeCell ref="E13:O13"/>
    <mergeCell ref="P13:S13"/>
    <mergeCell ref="T13:AD13"/>
    <mergeCell ref="AE13:AH13"/>
    <mergeCell ref="A17:D18"/>
    <mergeCell ref="E17:R18"/>
    <mergeCell ref="S17:AP20"/>
    <mergeCell ref="A19:D20"/>
    <mergeCell ref="E19:K20"/>
    <mergeCell ref="L19:M20"/>
    <mergeCell ref="N19:N20"/>
    <mergeCell ref="A15:D15"/>
    <mergeCell ref="E15:O15"/>
    <mergeCell ref="P15:S15"/>
    <mergeCell ref="T15:AD15"/>
    <mergeCell ref="AE15:AP15"/>
    <mergeCell ref="A16:AP16"/>
    <mergeCell ref="W21:Y22"/>
    <mergeCell ref="Z21:AB22"/>
    <mergeCell ref="AC21:AG22"/>
    <mergeCell ref="AH21:AJ22"/>
    <mergeCell ref="AK21:AM22"/>
    <mergeCell ref="AN21:AP22"/>
    <mergeCell ref="A21:D22"/>
    <mergeCell ref="E21:F22"/>
    <mergeCell ref="G21:M21"/>
    <mergeCell ref="N21:P22"/>
    <mergeCell ref="Q21:S22"/>
    <mergeCell ref="T21:V22"/>
    <mergeCell ref="G22:I22"/>
    <mergeCell ref="K22:M22"/>
    <mergeCell ref="AN23:AP23"/>
    <mergeCell ref="A24:D24"/>
    <mergeCell ref="E24:F24"/>
    <mergeCell ref="G24:I24"/>
    <mergeCell ref="K24:M24"/>
    <mergeCell ref="N24:P24"/>
    <mergeCell ref="Q24:S24"/>
    <mergeCell ref="T24:V24"/>
    <mergeCell ref="W24:Y24"/>
    <mergeCell ref="Z24:AB24"/>
    <mergeCell ref="T23:V23"/>
    <mergeCell ref="W23:Y23"/>
    <mergeCell ref="Z23:AB23"/>
    <mergeCell ref="AC23:AG23"/>
    <mergeCell ref="AH23:AJ23"/>
    <mergeCell ref="AK23:AM23"/>
    <mergeCell ref="A23:D23"/>
    <mergeCell ref="E23:F23"/>
    <mergeCell ref="G23:I23"/>
    <mergeCell ref="K23:M23"/>
    <mergeCell ref="N23:P23"/>
    <mergeCell ref="Q23:S23"/>
    <mergeCell ref="AC24:AG24"/>
    <mergeCell ref="AH24:AJ24"/>
    <mergeCell ref="AK24:AM24"/>
    <mergeCell ref="AN24:AP24"/>
    <mergeCell ref="A25:D25"/>
    <mergeCell ref="E25:F25"/>
    <mergeCell ref="G25:I25"/>
    <mergeCell ref="K25:M25"/>
    <mergeCell ref="N25:P25"/>
    <mergeCell ref="Q25:S25"/>
    <mergeCell ref="AN25:AP25"/>
    <mergeCell ref="T25:V25"/>
    <mergeCell ref="W25:Y25"/>
    <mergeCell ref="Z25:AB25"/>
    <mergeCell ref="AC25:AG25"/>
    <mergeCell ref="AH25:AJ25"/>
    <mergeCell ref="AK25:AM25"/>
    <mergeCell ref="AN26:AP26"/>
    <mergeCell ref="A27:D27"/>
    <mergeCell ref="E27:F27"/>
    <mergeCell ref="G27:I27"/>
    <mergeCell ref="K27:M27"/>
    <mergeCell ref="N27:P27"/>
    <mergeCell ref="Q27:S27"/>
    <mergeCell ref="AN27:AP27"/>
    <mergeCell ref="T27:V27"/>
    <mergeCell ref="W27:Y27"/>
    <mergeCell ref="Z27:AB27"/>
    <mergeCell ref="AC27:AG27"/>
    <mergeCell ref="AH27:AJ27"/>
    <mergeCell ref="AK27:AM27"/>
    <mergeCell ref="A26:D26"/>
    <mergeCell ref="E26:F26"/>
    <mergeCell ref="G26:I26"/>
    <mergeCell ref="K26:M26"/>
    <mergeCell ref="N26:P26"/>
    <mergeCell ref="Q26:S26"/>
    <mergeCell ref="T26:V26"/>
    <mergeCell ref="W26:Y26"/>
    <mergeCell ref="Z26:AB26"/>
    <mergeCell ref="K28:M28"/>
    <mergeCell ref="N28:P28"/>
    <mergeCell ref="Q28:S28"/>
    <mergeCell ref="T28:V28"/>
    <mergeCell ref="W28:Y28"/>
    <mergeCell ref="Z28:AB28"/>
    <mergeCell ref="AC26:AG26"/>
    <mergeCell ref="AH26:AJ26"/>
    <mergeCell ref="AK26:AM26"/>
    <mergeCell ref="Q30:S30"/>
    <mergeCell ref="T30:V30"/>
    <mergeCell ref="W30:Y30"/>
    <mergeCell ref="Z30:AB30"/>
    <mergeCell ref="AC28:AG28"/>
    <mergeCell ref="AH28:AJ28"/>
    <mergeCell ref="AK28:AM28"/>
    <mergeCell ref="AN28:AP28"/>
    <mergeCell ref="A29:D29"/>
    <mergeCell ref="E29:F29"/>
    <mergeCell ref="G29:I29"/>
    <mergeCell ref="K29:M29"/>
    <mergeCell ref="N29:P29"/>
    <mergeCell ref="Q29:S29"/>
    <mergeCell ref="AN29:AP29"/>
    <mergeCell ref="T29:V29"/>
    <mergeCell ref="W29:Y29"/>
    <mergeCell ref="Z29:AB29"/>
    <mergeCell ref="AC29:AG29"/>
    <mergeCell ref="AH29:AJ29"/>
    <mergeCell ref="AK29:AM29"/>
    <mergeCell ref="A28:D28"/>
    <mergeCell ref="E28:F28"/>
    <mergeCell ref="G28:I28"/>
    <mergeCell ref="W32:Y32"/>
    <mergeCell ref="Z32:AB32"/>
    <mergeCell ref="AC30:AG30"/>
    <mergeCell ref="AH30:AJ30"/>
    <mergeCell ref="AK30:AM30"/>
    <mergeCell ref="AN30:AP30"/>
    <mergeCell ref="A31:D31"/>
    <mergeCell ref="E31:F31"/>
    <mergeCell ref="G31:I31"/>
    <mergeCell ref="K31:M31"/>
    <mergeCell ref="N31:P31"/>
    <mergeCell ref="Q31:S31"/>
    <mergeCell ref="AN31:AP31"/>
    <mergeCell ref="T31:V31"/>
    <mergeCell ref="W31:Y31"/>
    <mergeCell ref="Z31:AB31"/>
    <mergeCell ref="AC31:AG31"/>
    <mergeCell ref="AH31:AJ31"/>
    <mergeCell ref="AK31:AM31"/>
    <mergeCell ref="A30:D30"/>
    <mergeCell ref="E30:F30"/>
    <mergeCell ref="G30:I30"/>
    <mergeCell ref="K30:M30"/>
    <mergeCell ref="N30:P30"/>
    <mergeCell ref="AC32:AG32"/>
    <mergeCell ref="AH32:AJ32"/>
    <mergeCell ref="AK32:AM32"/>
    <mergeCell ref="AN32:AP32"/>
    <mergeCell ref="A33:D33"/>
    <mergeCell ref="E33:F33"/>
    <mergeCell ref="G33:I33"/>
    <mergeCell ref="K33:M33"/>
    <mergeCell ref="N33:P33"/>
    <mergeCell ref="Q33:S33"/>
    <mergeCell ref="AN33:AP33"/>
    <mergeCell ref="T33:V33"/>
    <mergeCell ref="W33:Y33"/>
    <mergeCell ref="Z33:AB33"/>
    <mergeCell ref="AC33:AG33"/>
    <mergeCell ref="AH33:AJ33"/>
    <mergeCell ref="AK33:AM33"/>
    <mergeCell ref="A32:D32"/>
    <mergeCell ref="E32:F32"/>
    <mergeCell ref="G32:I32"/>
    <mergeCell ref="K32:M32"/>
    <mergeCell ref="N32:P32"/>
    <mergeCell ref="Q32:S32"/>
    <mergeCell ref="T32:V32"/>
    <mergeCell ref="AN34:AP34"/>
    <mergeCell ref="A35:D35"/>
    <mergeCell ref="E35:F35"/>
    <mergeCell ref="G35:I35"/>
    <mergeCell ref="K35:M35"/>
    <mergeCell ref="N35:P35"/>
    <mergeCell ref="Q35:S35"/>
    <mergeCell ref="AN35:AP35"/>
    <mergeCell ref="T35:V35"/>
    <mergeCell ref="W35:Y35"/>
    <mergeCell ref="Z35:AB35"/>
    <mergeCell ref="AC35:AG35"/>
    <mergeCell ref="AH35:AJ35"/>
    <mergeCell ref="AK35:AM35"/>
    <mergeCell ref="A34:D34"/>
    <mergeCell ref="E34:F34"/>
    <mergeCell ref="G34:I34"/>
    <mergeCell ref="K34:M34"/>
    <mergeCell ref="N34:P34"/>
    <mergeCell ref="Q34:S34"/>
    <mergeCell ref="T34:V34"/>
    <mergeCell ref="W34:Y34"/>
    <mergeCell ref="Z34:AB34"/>
    <mergeCell ref="K36:M36"/>
    <mergeCell ref="N36:P36"/>
    <mergeCell ref="Q36:S36"/>
    <mergeCell ref="T36:V36"/>
    <mergeCell ref="W36:Y36"/>
    <mergeCell ref="Z36:AB36"/>
    <mergeCell ref="AC34:AG34"/>
    <mergeCell ref="AH34:AJ34"/>
    <mergeCell ref="AK34:AM34"/>
    <mergeCell ref="Q38:S38"/>
    <mergeCell ref="T38:V38"/>
    <mergeCell ref="W38:Y38"/>
    <mergeCell ref="Z38:AB38"/>
    <mergeCell ref="AC36:AG36"/>
    <mergeCell ref="AH36:AJ36"/>
    <mergeCell ref="AK36:AM36"/>
    <mergeCell ref="AN36:AP36"/>
    <mergeCell ref="A37:D37"/>
    <mergeCell ref="E37:F37"/>
    <mergeCell ref="G37:I37"/>
    <mergeCell ref="K37:M37"/>
    <mergeCell ref="N37:P37"/>
    <mergeCell ref="Q37:S37"/>
    <mergeCell ref="AN37:AP37"/>
    <mergeCell ref="T37:V37"/>
    <mergeCell ref="W37:Y37"/>
    <mergeCell ref="Z37:AB37"/>
    <mergeCell ref="AC37:AG37"/>
    <mergeCell ref="AH37:AJ37"/>
    <mergeCell ref="AK37:AM37"/>
    <mergeCell ref="A36:D36"/>
    <mergeCell ref="E36:F36"/>
    <mergeCell ref="G36:I36"/>
    <mergeCell ref="W40:Y40"/>
    <mergeCell ref="Z40:AB40"/>
    <mergeCell ref="AC38:AG38"/>
    <mergeCell ref="AH38:AJ38"/>
    <mergeCell ref="AK38:AM38"/>
    <mergeCell ref="AN38:AP38"/>
    <mergeCell ref="A39:D39"/>
    <mergeCell ref="E39:F39"/>
    <mergeCell ref="G39:I39"/>
    <mergeCell ref="K39:M39"/>
    <mergeCell ref="N39:P39"/>
    <mergeCell ref="Q39:S39"/>
    <mergeCell ref="AN39:AP39"/>
    <mergeCell ref="T39:V39"/>
    <mergeCell ref="W39:Y39"/>
    <mergeCell ref="Z39:AB39"/>
    <mergeCell ref="AC39:AG39"/>
    <mergeCell ref="AH39:AJ39"/>
    <mergeCell ref="AK39:AM39"/>
    <mergeCell ref="A38:D38"/>
    <mergeCell ref="E38:F38"/>
    <mergeCell ref="G38:I38"/>
    <mergeCell ref="K38:M38"/>
    <mergeCell ref="N38:P38"/>
    <mergeCell ref="AC40:AG40"/>
    <mergeCell ref="AH40:AJ40"/>
    <mergeCell ref="AK40:AM40"/>
    <mergeCell ref="AN40:AP40"/>
    <mergeCell ref="A41:D41"/>
    <mergeCell ref="E41:F41"/>
    <mergeCell ref="G41:I41"/>
    <mergeCell ref="K41:M41"/>
    <mergeCell ref="N41:P41"/>
    <mergeCell ref="Q41:S41"/>
    <mergeCell ref="AN41:AP41"/>
    <mergeCell ref="T41:V41"/>
    <mergeCell ref="W41:Y41"/>
    <mergeCell ref="Z41:AB41"/>
    <mergeCell ref="AC41:AG41"/>
    <mergeCell ref="AH41:AJ41"/>
    <mergeCell ref="AK41:AM41"/>
    <mergeCell ref="A40:D40"/>
    <mergeCell ref="E40:F40"/>
    <mergeCell ref="G40:I40"/>
    <mergeCell ref="K40:M40"/>
    <mergeCell ref="N40:P40"/>
    <mergeCell ref="Q40:S40"/>
    <mergeCell ref="T40:V40"/>
    <mergeCell ref="AN42:AP42"/>
    <mergeCell ref="A43:D43"/>
    <mergeCell ref="E43:F43"/>
    <mergeCell ref="G43:I43"/>
    <mergeCell ref="K43:M43"/>
    <mergeCell ref="N43:P43"/>
    <mergeCell ref="Q43:S43"/>
    <mergeCell ref="AN43:AP43"/>
    <mergeCell ref="T43:V43"/>
    <mergeCell ref="W43:Y43"/>
    <mergeCell ref="Z43:AB43"/>
    <mergeCell ref="AC43:AG43"/>
    <mergeCell ref="AH43:AJ43"/>
    <mergeCell ref="AK43:AM43"/>
    <mergeCell ref="A42:D42"/>
    <mergeCell ref="E42:F42"/>
    <mergeCell ref="G42:I42"/>
    <mergeCell ref="K42:M42"/>
    <mergeCell ref="N42:P42"/>
    <mergeCell ref="Q42:S42"/>
    <mergeCell ref="T42:V42"/>
    <mergeCell ref="W42:Y42"/>
    <mergeCell ref="Z42:AB42"/>
    <mergeCell ref="K44:M44"/>
    <mergeCell ref="N44:P44"/>
    <mergeCell ref="Q44:S44"/>
    <mergeCell ref="T44:V44"/>
    <mergeCell ref="W44:Y44"/>
    <mergeCell ref="Z44:AB44"/>
    <mergeCell ref="AC42:AG42"/>
    <mergeCell ref="AH42:AJ42"/>
    <mergeCell ref="AK42:AM42"/>
    <mergeCell ref="Q46:S46"/>
    <mergeCell ref="T46:V46"/>
    <mergeCell ref="W46:Y46"/>
    <mergeCell ref="Z46:AB46"/>
    <mergeCell ref="AC44:AG44"/>
    <mergeCell ref="AH44:AJ44"/>
    <mergeCell ref="AK44:AM44"/>
    <mergeCell ref="AN44:AP44"/>
    <mergeCell ref="A45:D45"/>
    <mergeCell ref="E45:F45"/>
    <mergeCell ref="G45:I45"/>
    <mergeCell ref="K45:M45"/>
    <mergeCell ref="N45:P45"/>
    <mergeCell ref="Q45:S45"/>
    <mergeCell ref="AN45:AP45"/>
    <mergeCell ref="T45:V45"/>
    <mergeCell ref="W45:Y45"/>
    <mergeCell ref="Z45:AB45"/>
    <mergeCell ref="AC45:AG45"/>
    <mergeCell ref="AH45:AJ45"/>
    <mergeCell ref="AK45:AM45"/>
    <mergeCell ref="A44:D44"/>
    <mergeCell ref="E44:F44"/>
    <mergeCell ref="G44:I44"/>
    <mergeCell ref="W48:Y48"/>
    <mergeCell ref="Z48:AB48"/>
    <mergeCell ref="AC46:AG46"/>
    <mergeCell ref="AH46:AJ46"/>
    <mergeCell ref="AK46:AM46"/>
    <mergeCell ref="AN46:AP46"/>
    <mergeCell ref="A47:D47"/>
    <mergeCell ref="E47:F47"/>
    <mergeCell ref="G47:I47"/>
    <mergeCell ref="K47:M47"/>
    <mergeCell ref="N47:P47"/>
    <mergeCell ref="Q47:S47"/>
    <mergeCell ref="AN47:AP47"/>
    <mergeCell ref="T47:V47"/>
    <mergeCell ref="W47:Y47"/>
    <mergeCell ref="Z47:AB47"/>
    <mergeCell ref="AC47:AG47"/>
    <mergeCell ref="AH47:AJ47"/>
    <mergeCell ref="AK47:AM47"/>
    <mergeCell ref="A46:D46"/>
    <mergeCell ref="E46:F46"/>
    <mergeCell ref="G46:I46"/>
    <mergeCell ref="K46:M46"/>
    <mergeCell ref="N46:P46"/>
    <mergeCell ref="AC48:AG48"/>
    <mergeCell ref="AH48:AJ48"/>
    <mergeCell ref="AK48:AM48"/>
    <mergeCell ref="AN48:AP48"/>
    <mergeCell ref="A49:D49"/>
    <mergeCell ref="E49:F49"/>
    <mergeCell ref="G49:I49"/>
    <mergeCell ref="K49:M49"/>
    <mergeCell ref="N49:P49"/>
    <mergeCell ref="Q49:S49"/>
    <mergeCell ref="AN49:AP49"/>
    <mergeCell ref="T49:V49"/>
    <mergeCell ref="W49:Y49"/>
    <mergeCell ref="Z49:AB49"/>
    <mergeCell ref="AC49:AG49"/>
    <mergeCell ref="AH49:AJ49"/>
    <mergeCell ref="AK49:AM49"/>
    <mergeCell ref="A48:D48"/>
    <mergeCell ref="E48:F48"/>
    <mergeCell ref="G48:I48"/>
    <mergeCell ref="K48:M48"/>
    <mergeCell ref="N48:P48"/>
    <mergeCell ref="Q48:S48"/>
    <mergeCell ref="T48:V48"/>
    <mergeCell ref="AC50:AG50"/>
    <mergeCell ref="AH50:AJ50"/>
    <mergeCell ref="AK50:AM50"/>
    <mergeCell ref="AN50:AP50"/>
    <mergeCell ref="A51:D51"/>
    <mergeCell ref="E51:F51"/>
    <mergeCell ref="G51:I51"/>
    <mergeCell ref="K51:M51"/>
    <mergeCell ref="N51:P51"/>
    <mergeCell ref="Q51:S51"/>
    <mergeCell ref="A50:D50"/>
    <mergeCell ref="E50:F50"/>
    <mergeCell ref="G50:I50"/>
    <mergeCell ref="K50:M50"/>
    <mergeCell ref="N50:P50"/>
    <mergeCell ref="Q50:S50"/>
    <mergeCell ref="T50:V50"/>
    <mergeCell ref="W50:Y50"/>
    <mergeCell ref="Z50:AB50"/>
    <mergeCell ref="AK53:AM53"/>
    <mergeCell ref="A54:AP54"/>
    <mergeCell ref="A55:D55"/>
    <mergeCell ref="A56:AP57"/>
    <mergeCell ref="P58:AP58"/>
    <mergeCell ref="W59:AP59"/>
    <mergeCell ref="AN51:AP51"/>
    <mergeCell ref="A52:Y53"/>
    <mergeCell ref="Z52:AB52"/>
    <mergeCell ref="AC52:AG52"/>
    <mergeCell ref="AH52:AJ52"/>
    <mergeCell ref="AK52:AM52"/>
    <mergeCell ref="AN52:AP53"/>
    <mergeCell ref="Z53:AB53"/>
    <mergeCell ref="AC53:AG53"/>
    <mergeCell ref="AH53:AJ53"/>
    <mergeCell ref="T51:V51"/>
    <mergeCell ref="W51:Y51"/>
    <mergeCell ref="Z51:AB51"/>
    <mergeCell ref="AC51:AG51"/>
    <mergeCell ref="AH51:AJ51"/>
    <mergeCell ref="AK51:AM51"/>
  </mergeCells>
  <phoneticPr fontId="3"/>
  <conditionalFormatting sqref="L14:S14 N23:P33 AH23:AM33 AH51:AM51 N51:P51">
    <cfRule type="containsBlanks" dxfId="83" priority="7">
      <formula>LEN(TRIM(L14))=0</formula>
    </cfRule>
  </conditionalFormatting>
  <conditionalFormatting sqref="AF10 AI10 AL10 A23:D33 G23:I33 K23:M33 Q23:Y33 AN23:AP33 A56:AP57 E11:O11 X8:AD8 AI11:AP11 E13:O13 T11:AD13 AI13:AP13 F14:G14 I14:K14 T14:AP14 E15:O15 T15:AD15 AN51:AP51 Q51:Y51 K51:M51 G51:I51 A51:D51">
    <cfRule type="containsBlanks" dxfId="82" priority="6">
      <formula>LEN(TRIM(A8))=0</formula>
    </cfRule>
  </conditionalFormatting>
  <conditionalFormatting sqref="E12:O12">
    <cfRule type="cellIs" dxfId="81" priority="5" operator="equal">
      <formula>""</formula>
    </cfRule>
  </conditionalFormatting>
  <conditionalFormatting sqref="N34:P41 AH34:AM41 AH48:AM50 N48:P50">
    <cfRule type="containsBlanks" dxfId="80" priority="4">
      <formula>LEN(TRIM(N34))=0</formula>
    </cfRule>
  </conditionalFormatting>
  <conditionalFormatting sqref="A34:D41 G34:I41 K34:M41 Q34:Y41 AN34:AP41 AN48:AP50 Q48:Y50 K48:M50 G48:I50 A48:D50">
    <cfRule type="containsBlanks" dxfId="79" priority="3">
      <formula>LEN(TRIM(A34))=0</formula>
    </cfRule>
  </conditionalFormatting>
  <conditionalFormatting sqref="N42:P47 AH42:AM47">
    <cfRule type="containsBlanks" dxfId="78" priority="2">
      <formula>LEN(TRIM(N42))=0</formula>
    </cfRule>
  </conditionalFormatting>
  <conditionalFormatting sqref="A42:D47 G42:I47 K42:M47 Q42:Y47 AN42:AP47">
    <cfRule type="containsBlanks" dxfId="77" priority="1">
      <formula>LEN(TRIM(A42))=0</formula>
    </cfRule>
  </conditionalFormatting>
  <conditionalFormatting sqref="G5:L5 O5:T5 W5:AB5">
    <cfRule type="containsBlanks" dxfId="76" priority="8">
      <formula>LEN(TRIM(G5))=0</formula>
    </cfRule>
  </conditionalFormatting>
  <dataValidations count="5">
    <dataValidation allowBlank="1" showInputMessage="1" showErrorMessage="1" prompt="車賃は自動計算されますので入力不要です" sqref="AC23:AG51"/>
    <dataValidation type="list" allowBlank="1" sqref="N23:P51">
      <formula1>"航空機,JR特急あり,JR特急なし,私鉄特急あり,私鉄特急なし,船,路線バス,自家用車,自家用車(同乗),運搬車(同乗),徒歩,その他"</formula1>
    </dataValidation>
    <dataValidation type="list" allowBlank="1" showInputMessage="1" sqref="AK23:AM51">
      <formula1>"9800,10900"</formula1>
    </dataValidation>
    <dataValidation type="list" allowBlank="1" showInputMessage="1" showErrorMessage="1" errorTitle="確認" error="旅費基準をご確認ください" sqref="AH23:AJ51">
      <formula1>"1100"</formula1>
    </dataValidation>
    <dataValidation type="list" showInputMessage="1" showErrorMessage="1" sqref="L14:S14">
      <formula1>INDIRECT("都道府県2")</formula1>
    </dataValidation>
  </dataValidations>
  <pageMargins left="0.67" right="0.44" top="0.74803149606299213" bottom="0.74803149606299213" header="0.31496062992125984" footer="0.31496062992125984"/>
  <pageSetup paperSize="9" scale="9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tint="0.39997558519241921"/>
  </sheetPr>
  <dimension ref="A1:AQ59"/>
  <sheetViews>
    <sheetView showGridLines="0" view="pageBreakPreview" zoomScale="115" zoomScaleNormal="100" zoomScaleSheetLayoutView="115" workbookViewId="0">
      <selection activeCell="S17" sqref="S17:AP20"/>
    </sheetView>
  </sheetViews>
  <sheetFormatPr defaultColWidth="2.375" defaultRowHeight="22.7" customHeight="1" outlineLevelRow="1" x14ac:dyDescent="0.15"/>
  <cols>
    <col min="1" max="5" width="2.375" style="16"/>
    <col min="6" max="6" width="2.375" style="16" customWidth="1"/>
    <col min="7" max="15" width="2.375" style="16"/>
    <col min="16" max="16" width="2.375" style="16" customWidth="1"/>
    <col min="17" max="42" width="2.375" style="16"/>
    <col min="43" max="43" width="2.375" style="16" customWidth="1"/>
    <col min="44" max="16384" width="2.375" style="16"/>
  </cols>
  <sheetData>
    <row r="1" spans="1:43" s="14" customFormat="1" ht="22.7" customHeight="1" x14ac:dyDescent="0.15">
      <c r="A1" s="657" t="s">
        <v>313</v>
      </c>
      <c r="B1" s="657"/>
      <c r="C1" s="657"/>
      <c r="D1" s="657"/>
      <c r="E1" s="657"/>
      <c r="F1" s="657"/>
      <c r="G1" s="657"/>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row>
    <row r="2" spans="1:43" s="38" customFormat="1" ht="22.7" customHeight="1" x14ac:dyDescent="0.15">
      <c r="A2" s="650" t="s">
        <v>310</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1"/>
    </row>
    <row r="3" spans="1:43" s="14" customFormat="1" ht="22.7" customHeight="1" x14ac:dyDescent="0.15">
      <c r="A3" s="650" t="s">
        <v>200</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650"/>
      <c r="AJ3" s="650"/>
      <c r="AK3" s="650"/>
      <c r="AL3" s="650"/>
      <c r="AM3" s="650"/>
      <c r="AN3" s="650"/>
      <c r="AO3" s="650"/>
      <c r="AP3" s="650"/>
    </row>
    <row r="4" spans="1:43" s="14" customFormat="1" ht="11.25" customHeight="1" thickBot="1" x14ac:dyDescent="0.2">
      <c r="A4" s="690"/>
      <c r="B4" s="690"/>
      <c r="C4" s="690"/>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0"/>
      <c r="AG4" s="690"/>
      <c r="AH4" s="690"/>
      <c r="AI4" s="690"/>
      <c r="AJ4" s="690"/>
      <c r="AK4" s="690"/>
      <c r="AL4" s="690"/>
      <c r="AM4" s="690"/>
      <c r="AN4" s="690"/>
      <c r="AO4" s="690"/>
      <c r="AP4" s="690"/>
    </row>
    <row r="5" spans="1:43" s="14" customFormat="1" ht="24" customHeight="1" thickBot="1" x14ac:dyDescent="0.2">
      <c r="A5" s="652" t="s">
        <v>158</v>
      </c>
      <c r="B5" s="653"/>
      <c r="C5" s="653"/>
      <c r="D5" s="654"/>
      <c r="E5" s="655" t="s">
        <v>199</v>
      </c>
      <c r="F5" s="656"/>
      <c r="G5" s="691" t="str">
        <f>IF('【様式9】実施報告書 '!E7="","",'【様式9】実施報告書 '!E7)</f>
        <v/>
      </c>
      <c r="H5" s="692"/>
      <c r="I5" s="692"/>
      <c r="J5" s="692"/>
      <c r="K5" s="692"/>
      <c r="L5" s="693"/>
      <c r="M5" s="655" t="s">
        <v>326</v>
      </c>
      <c r="N5" s="656"/>
      <c r="O5" s="691" t="str">
        <f>IF('【様式9】実施報告書 '!I7="","",'【様式9】実施報告書 '!I7)</f>
        <v/>
      </c>
      <c r="P5" s="692"/>
      <c r="Q5" s="692"/>
      <c r="R5" s="692"/>
      <c r="S5" s="692"/>
      <c r="T5" s="693"/>
      <c r="U5" s="655" t="s">
        <v>327</v>
      </c>
      <c r="V5" s="656"/>
      <c r="W5" s="691" t="str">
        <f>IF('【様式9】実施報告書 '!M7="","",'【様式9】実施報告書 '!M7)</f>
        <v/>
      </c>
      <c r="X5" s="692"/>
      <c r="Y5" s="692"/>
      <c r="Z5" s="692"/>
      <c r="AA5" s="692"/>
      <c r="AB5" s="694"/>
      <c r="AC5" s="37"/>
      <c r="AD5" s="688"/>
      <c r="AE5" s="688"/>
      <c r="AF5" s="688"/>
      <c r="AG5" s="688"/>
      <c r="AH5" s="688"/>
      <c r="AI5" s="689"/>
      <c r="AJ5" s="689"/>
      <c r="AK5" s="689"/>
      <c r="AL5" s="689"/>
      <c r="AM5" s="689"/>
      <c r="AN5" s="689"/>
      <c r="AO5" s="689"/>
      <c r="AP5" s="689"/>
    </row>
    <row r="6" spans="1:43" s="14" customFormat="1" ht="11.25" customHeight="1" x14ac:dyDescent="0.15">
      <c r="A6" s="573"/>
      <c r="B6" s="573"/>
      <c r="C6" s="573"/>
      <c r="D6" s="573"/>
      <c r="E6" s="573"/>
      <c r="F6" s="573"/>
      <c r="G6" s="573"/>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3"/>
      <c r="AL6" s="573"/>
      <c r="AM6" s="573"/>
      <c r="AN6" s="573"/>
      <c r="AO6" s="573"/>
      <c r="AP6" s="573"/>
    </row>
    <row r="7" spans="1:43" s="30" customFormat="1" ht="24" customHeight="1" thickBot="1" x14ac:dyDescent="0.2">
      <c r="A7" s="36" t="s">
        <v>198</v>
      </c>
      <c r="B7" s="35"/>
      <c r="C7" s="35"/>
      <c r="D7" s="35"/>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4"/>
      <c r="AL7" s="574"/>
      <c r="AM7" s="574"/>
      <c r="AN7" s="574"/>
      <c r="AO7" s="574"/>
      <c r="AP7" s="574"/>
    </row>
    <row r="8" spans="1:43" s="14" customFormat="1" ht="24" customHeight="1" thickBot="1" x14ac:dyDescent="0.2">
      <c r="A8" s="665" t="s">
        <v>197</v>
      </c>
      <c r="B8" s="666"/>
      <c r="C8" s="666"/>
      <c r="D8" s="666"/>
      <c r="E8" s="667" t="str">
        <f>IF('【様式9】実施報告書 '!W8="","",'【様式9】実施報告書 '!W8)</f>
        <v/>
      </c>
      <c r="F8" s="667"/>
      <c r="G8" s="667"/>
      <c r="H8" s="667"/>
      <c r="I8" s="667"/>
      <c r="J8" s="667"/>
      <c r="K8" s="667"/>
      <c r="L8" s="667"/>
      <c r="M8" s="667"/>
      <c r="N8" s="667"/>
      <c r="O8" s="667"/>
      <c r="P8" s="667"/>
      <c r="Q8" s="667"/>
      <c r="R8" s="667"/>
      <c r="S8" s="668"/>
      <c r="T8" s="669" t="s">
        <v>183</v>
      </c>
      <c r="U8" s="670"/>
      <c r="V8" s="670"/>
      <c r="W8" s="670"/>
      <c r="X8" s="671"/>
      <c r="Y8" s="671"/>
      <c r="Z8" s="671"/>
      <c r="AA8" s="671"/>
      <c r="AB8" s="671"/>
      <c r="AC8" s="671"/>
      <c r="AD8" s="672"/>
      <c r="AE8" s="575"/>
      <c r="AF8" s="576"/>
      <c r="AG8" s="576"/>
      <c r="AH8" s="576"/>
      <c r="AI8" s="576"/>
      <c r="AJ8" s="576"/>
      <c r="AK8" s="576"/>
      <c r="AL8" s="576"/>
      <c r="AM8" s="576"/>
      <c r="AN8" s="576"/>
      <c r="AO8" s="576"/>
      <c r="AP8" s="576"/>
    </row>
    <row r="9" spans="1:43" s="14" customFormat="1" ht="11.25" customHeight="1" x14ac:dyDescent="0.15">
      <c r="A9" s="577"/>
      <c r="B9" s="577"/>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row>
    <row r="10" spans="1:43" s="30" customFormat="1" ht="24" customHeight="1" thickBot="1" x14ac:dyDescent="0.2">
      <c r="A10" s="36" t="s">
        <v>196</v>
      </c>
      <c r="B10" s="35"/>
      <c r="C10" s="35"/>
      <c r="D10" s="35"/>
      <c r="E10" s="164"/>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695" t="s">
        <v>6</v>
      </c>
      <c r="AE10" s="695"/>
      <c r="AF10" s="696"/>
      <c r="AG10" s="696"/>
      <c r="AH10" s="165" t="s">
        <v>7</v>
      </c>
      <c r="AI10" s="696"/>
      <c r="AJ10" s="696"/>
      <c r="AK10" s="165" t="s">
        <v>8</v>
      </c>
      <c r="AL10" s="696"/>
      <c r="AM10" s="696"/>
      <c r="AN10" s="32" t="s">
        <v>9</v>
      </c>
      <c r="AO10" s="695" t="s">
        <v>195</v>
      </c>
      <c r="AP10" s="695"/>
      <c r="AQ10" s="31"/>
    </row>
    <row r="11" spans="1:43" s="14" customFormat="1" ht="21.2" customHeight="1" x14ac:dyDescent="0.15">
      <c r="A11" s="697" t="s">
        <v>0</v>
      </c>
      <c r="B11" s="685"/>
      <c r="C11" s="685"/>
      <c r="D11" s="685"/>
      <c r="E11" s="682"/>
      <c r="F11" s="682"/>
      <c r="G11" s="682"/>
      <c r="H11" s="682"/>
      <c r="I11" s="682"/>
      <c r="J11" s="682"/>
      <c r="K11" s="682"/>
      <c r="L11" s="682"/>
      <c r="M11" s="682"/>
      <c r="N11" s="682"/>
      <c r="O11" s="683"/>
      <c r="P11" s="684" t="s">
        <v>0</v>
      </c>
      <c r="Q11" s="685"/>
      <c r="R11" s="685"/>
      <c r="S11" s="685"/>
      <c r="T11" s="682"/>
      <c r="U11" s="682"/>
      <c r="V11" s="682"/>
      <c r="W11" s="682"/>
      <c r="X11" s="682"/>
      <c r="Y11" s="682"/>
      <c r="Z11" s="682"/>
      <c r="AA11" s="682"/>
      <c r="AB11" s="682"/>
      <c r="AC11" s="682"/>
      <c r="AD11" s="683"/>
      <c r="AE11" s="686" t="s">
        <v>193</v>
      </c>
      <c r="AF11" s="687"/>
      <c r="AG11" s="687"/>
      <c r="AH11" s="687"/>
      <c r="AI11" s="673"/>
      <c r="AJ11" s="673"/>
      <c r="AK11" s="673"/>
      <c r="AL11" s="673"/>
      <c r="AM11" s="673"/>
      <c r="AN11" s="673"/>
      <c r="AO11" s="673"/>
      <c r="AP11" s="674"/>
    </row>
    <row r="12" spans="1:43" s="14" customFormat="1" ht="27.75" customHeight="1" x14ac:dyDescent="0.15">
      <c r="A12" s="675" t="s">
        <v>192</v>
      </c>
      <c r="B12" s="676"/>
      <c r="C12" s="676"/>
      <c r="D12" s="676"/>
      <c r="E12" s="677"/>
      <c r="F12" s="677"/>
      <c r="G12" s="677"/>
      <c r="H12" s="677"/>
      <c r="I12" s="677"/>
      <c r="J12" s="677"/>
      <c r="K12" s="677"/>
      <c r="L12" s="677"/>
      <c r="M12" s="677"/>
      <c r="N12" s="677"/>
      <c r="O12" s="678"/>
      <c r="P12" s="679" t="s">
        <v>191</v>
      </c>
      <c r="Q12" s="676"/>
      <c r="R12" s="676"/>
      <c r="S12" s="676"/>
      <c r="T12" s="680"/>
      <c r="U12" s="680"/>
      <c r="V12" s="680"/>
      <c r="W12" s="680"/>
      <c r="X12" s="680"/>
      <c r="Y12" s="680"/>
      <c r="Z12" s="680"/>
      <c r="AA12" s="680"/>
      <c r="AB12" s="680"/>
      <c r="AC12" s="680"/>
      <c r="AD12" s="681"/>
      <c r="AE12" s="647"/>
      <c r="AF12" s="648"/>
      <c r="AG12" s="648"/>
      <c r="AH12" s="648"/>
      <c r="AI12" s="648"/>
      <c r="AJ12" s="648"/>
      <c r="AK12" s="648"/>
      <c r="AL12" s="648"/>
      <c r="AM12" s="648"/>
      <c r="AN12" s="648"/>
      <c r="AO12" s="648"/>
      <c r="AP12" s="649"/>
    </row>
    <row r="13" spans="1:43" s="14" customFormat="1" ht="24" customHeight="1" x14ac:dyDescent="0.15">
      <c r="A13" s="629" t="s">
        <v>190</v>
      </c>
      <c r="B13" s="630"/>
      <c r="C13" s="630"/>
      <c r="D13" s="630"/>
      <c r="E13" s="614"/>
      <c r="F13" s="614"/>
      <c r="G13" s="614"/>
      <c r="H13" s="614"/>
      <c r="I13" s="614"/>
      <c r="J13" s="614"/>
      <c r="K13" s="614"/>
      <c r="L13" s="614"/>
      <c r="M13" s="614"/>
      <c r="N13" s="614"/>
      <c r="O13" s="663"/>
      <c r="P13" s="664" t="s">
        <v>189</v>
      </c>
      <c r="Q13" s="630"/>
      <c r="R13" s="630"/>
      <c r="S13" s="630"/>
      <c r="T13" s="614"/>
      <c r="U13" s="614"/>
      <c r="V13" s="614"/>
      <c r="W13" s="614"/>
      <c r="X13" s="614"/>
      <c r="Y13" s="614"/>
      <c r="Z13" s="614"/>
      <c r="AA13" s="614"/>
      <c r="AB13" s="614"/>
      <c r="AC13" s="614"/>
      <c r="AD13" s="663"/>
      <c r="AE13" s="664" t="s">
        <v>188</v>
      </c>
      <c r="AF13" s="630"/>
      <c r="AG13" s="630"/>
      <c r="AH13" s="630"/>
      <c r="AI13" s="614"/>
      <c r="AJ13" s="614"/>
      <c r="AK13" s="614"/>
      <c r="AL13" s="614"/>
      <c r="AM13" s="614"/>
      <c r="AN13" s="614"/>
      <c r="AO13" s="614"/>
      <c r="AP13" s="615"/>
    </row>
    <row r="14" spans="1:43" s="14" customFormat="1" ht="24" customHeight="1" x14ac:dyDescent="0.15">
      <c r="A14" s="629" t="s">
        <v>187</v>
      </c>
      <c r="B14" s="630"/>
      <c r="C14" s="630"/>
      <c r="D14" s="630"/>
      <c r="E14" s="29" t="s">
        <v>2</v>
      </c>
      <c r="F14" s="658"/>
      <c r="G14" s="658"/>
      <c r="H14" s="28" t="s">
        <v>3</v>
      </c>
      <c r="I14" s="659"/>
      <c r="J14" s="659"/>
      <c r="K14" s="660"/>
      <c r="L14" s="616"/>
      <c r="M14" s="617"/>
      <c r="N14" s="617"/>
      <c r="O14" s="617"/>
      <c r="P14" s="617"/>
      <c r="Q14" s="617"/>
      <c r="R14" s="617"/>
      <c r="S14" s="617"/>
      <c r="T14" s="661"/>
      <c r="U14" s="661"/>
      <c r="V14" s="661"/>
      <c r="W14" s="661"/>
      <c r="X14" s="661"/>
      <c r="Y14" s="661"/>
      <c r="Z14" s="661"/>
      <c r="AA14" s="661"/>
      <c r="AB14" s="661"/>
      <c r="AC14" s="661"/>
      <c r="AD14" s="661"/>
      <c r="AE14" s="661"/>
      <c r="AF14" s="661"/>
      <c r="AG14" s="661"/>
      <c r="AH14" s="661"/>
      <c r="AI14" s="661"/>
      <c r="AJ14" s="661"/>
      <c r="AK14" s="661"/>
      <c r="AL14" s="661"/>
      <c r="AM14" s="661"/>
      <c r="AN14" s="661"/>
      <c r="AO14" s="661"/>
      <c r="AP14" s="662"/>
    </row>
    <row r="15" spans="1:43" s="14" customFormat="1" ht="24" customHeight="1" thickBot="1" x14ac:dyDescent="0.2">
      <c r="A15" s="618" t="s">
        <v>184</v>
      </c>
      <c r="B15" s="619"/>
      <c r="C15" s="619"/>
      <c r="D15" s="619"/>
      <c r="E15" s="620"/>
      <c r="F15" s="620"/>
      <c r="G15" s="620"/>
      <c r="H15" s="620"/>
      <c r="I15" s="620"/>
      <c r="J15" s="620"/>
      <c r="K15" s="620"/>
      <c r="L15" s="620"/>
      <c r="M15" s="620"/>
      <c r="N15" s="620"/>
      <c r="O15" s="621"/>
      <c r="P15" s="622" t="s">
        <v>183</v>
      </c>
      <c r="Q15" s="623"/>
      <c r="R15" s="623"/>
      <c r="S15" s="623"/>
      <c r="T15" s="624"/>
      <c r="U15" s="624"/>
      <c r="V15" s="624"/>
      <c r="W15" s="624"/>
      <c r="X15" s="624"/>
      <c r="Y15" s="624"/>
      <c r="Z15" s="624"/>
      <c r="AA15" s="624"/>
      <c r="AB15" s="624"/>
      <c r="AC15" s="624"/>
      <c r="AD15" s="625"/>
      <c r="AE15" s="626"/>
      <c r="AF15" s="627"/>
      <c r="AG15" s="627"/>
      <c r="AH15" s="627"/>
      <c r="AI15" s="627"/>
      <c r="AJ15" s="627"/>
      <c r="AK15" s="627"/>
      <c r="AL15" s="627"/>
      <c r="AM15" s="627"/>
      <c r="AN15" s="627"/>
      <c r="AO15" s="627"/>
      <c r="AP15" s="628"/>
    </row>
    <row r="16" spans="1:43" s="27" customFormat="1" ht="11.25" customHeight="1" x14ac:dyDescent="0.15">
      <c r="A16" s="579"/>
      <c r="B16" s="579"/>
      <c r="C16" s="579"/>
      <c r="D16" s="579"/>
      <c r="E16" s="579"/>
      <c r="F16" s="579"/>
      <c r="G16" s="579"/>
      <c r="H16" s="579"/>
      <c r="I16" s="579"/>
      <c r="J16" s="579"/>
      <c r="K16" s="579"/>
      <c r="L16" s="579"/>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79"/>
      <c r="AJ16" s="579"/>
      <c r="AK16" s="579"/>
      <c r="AL16" s="579"/>
      <c r="AM16" s="579"/>
      <c r="AN16" s="579"/>
      <c r="AO16" s="579"/>
      <c r="AP16" s="579"/>
    </row>
    <row r="17" spans="1:42" s="26" customFormat="1" ht="15" customHeight="1" x14ac:dyDescent="0.15">
      <c r="A17" s="631" t="s">
        <v>182</v>
      </c>
      <c r="B17" s="631"/>
      <c r="C17" s="631"/>
      <c r="D17" s="631"/>
      <c r="E17" s="640" t="s">
        <v>367</v>
      </c>
      <c r="F17" s="640"/>
      <c r="G17" s="640"/>
      <c r="H17" s="640"/>
      <c r="I17" s="640"/>
      <c r="J17" s="640"/>
      <c r="K17" s="640"/>
      <c r="L17" s="640"/>
      <c r="M17" s="640"/>
      <c r="N17" s="640"/>
      <c r="O17" s="640"/>
      <c r="P17" s="640"/>
      <c r="Q17" s="640"/>
      <c r="R17" s="640"/>
      <c r="S17" s="638" t="s">
        <v>5443</v>
      </c>
      <c r="T17" s="638"/>
      <c r="U17" s="638"/>
      <c r="V17" s="638"/>
      <c r="W17" s="638"/>
      <c r="X17" s="638"/>
      <c r="Y17" s="638"/>
      <c r="Z17" s="638"/>
      <c r="AA17" s="638"/>
      <c r="AB17" s="638"/>
      <c r="AC17" s="638"/>
      <c r="AD17" s="638"/>
      <c r="AE17" s="638"/>
      <c r="AF17" s="638"/>
      <c r="AG17" s="638"/>
      <c r="AH17" s="638"/>
      <c r="AI17" s="638"/>
      <c r="AJ17" s="638"/>
      <c r="AK17" s="638"/>
      <c r="AL17" s="638"/>
      <c r="AM17" s="638"/>
      <c r="AN17" s="638"/>
      <c r="AO17" s="638"/>
      <c r="AP17" s="638"/>
    </row>
    <row r="18" spans="1:42" s="26" customFormat="1" ht="15" customHeight="1" thickBot="1" x14ac:dyDescent="0.2">
      <c r="A18" s="631"/>
      <c r="B18" s="631"/>
      <c r="C18" s="631"/>
      <c r="D18" s="631"/>
      <c r="E18" s="640"/>
      <c r="F18" s="640"/>
      <c r="G18" s="640"/>
      <c r="H18" s="640"/>
      <c r="I18" s="640"/>
      <c r="J18" s="640"/>
      <c r="K18" s="640"/>
      <c r="L18" s="640"/>
      <c r="M18" s="640"/>
      <c r="N18" s="640"/>
      <c r="O18" s="640"/>
      <c r="P18" s="640"/>
      <c r="Q18" s="640"/>
      <c r="R18" s="640"/>
      <c r="S18" s="638"/>
      <c r="T18" s="638"/>
      <c r="U18" s="638"/>
      <c r="V18" s="638"/>
      <c r="W18" s="638"/>
      <c r="X18" s="638"/>
      <c r="Y18" s="638"/>
      <c r="Z18" s="638"/>
      <c r="AA18" s="638"/>
      <c r="AB18" s="638"/>
      <c r="AC18" s="638"/>
      <c r="AD18" s="638"/>
      <c r="AE18" s="638"/>
      <c r="AF18" s="638"/>
      <c r="AG18" s="638"/>
      <c r="AH18" s="638"/>
      <c r="AI18" s="638"/>
      <c r="AJ18" s="638"/>
      <c r="AK18" s="638"/>
      <c r="AL18" s="638"/>
      <c r="AM18" s="638"/>
      <c r="AN18" s="638"/>
      <c r="AO18" s="638"/>
      <c r="AP18" s="638"/>
    </row>
    <row r="19" spans="1:42" ht="16.5" customHeight="1" thickTop="1" x14ac:dyDescent="0.15">
      <c r="A19" s="606" t="s">
        <v>181</v>
      </c>
      <c r="B19" s="607"/>
      <c r="C19" s="607"/>
      <c r="D19" s="608"/>
      <c r="E19" s="591">
        <f>Z53+AC53+AH53+AK53</f>
        <v>0</v>
      </c>
      <c r="F19" s="592"/>
      <c r="G19" s="592"/>
      <c r="H19" s="592"/>
      <c r="I19" s="592"/>
      <c r="J19" s="592"/>
      <c r="K19" s="592"/>
      <c r="L19" s="595" t="s">
        <v>149</v>
      </c>
      <c r="M19" s="596"/>
      <c r="N19" s="580"/>
      <c r="O19" s="166"/>
      <c r="P19" s="166"/>
      <c r="Q19" s="166"/>
      <c r="R19" s="166"/>
      <c r="S19" s="638"/>
      <c r="T19" s="638"/>
      <c r="U19" s="638"/>
      <c r="V19" s="638"/>
      <c r="W19" s="638"/>
      <c r="X19" s="638"/>
      <c r="Y19" s="638"/>
      <c r="Z19" s="638"/>
      <c r="AA19" s="638"/>
      <c r="AB19" s="638"/>
      <c r="AC19" s="638"/>
      <c r="AD19" s="638"/>
      <c r="AE19" s="638"/>
      <c r="AF19" s="638"/>
      <c r="AG19" s="638"/>
      <c r="AH19" s="638"/>
      <c r="AI19" s="638"/>
      <c r="AJ19" s="638"/>
      <c r="AK19" s="638"/>
      <c r="AL19" s="638"/>
      <c r="AM19" s="638"/>
      <c r="AN19" s="638"/>
      <c r="AO19" s="638"/>
      <c r="AP19" s="638"/>
    </row>
    <row r="20" spans="1:42" ht="16.5" customHeight="1" thickBot="1" x14ac:dyDescent="0.2">
      <c r="A20" s="609"/>
      <c r="B20" s="610"/>
      <c r="C20" s="610"/>
      <c r="D20" s="611"/>
      <c r="E20" s="593"/>
      <c r="F20" s="594"/>
      <c r="G20" s="594"/>
      <c r="H20" s="594"/>
      <c r="I20" s="594"/>
      <c r="J20" s="594"/>
      <c r="K20" s="594"/>
      <c r="L20" s="597"/>
      <c r="M20" s="598"/>
      <c r="N20" s="581"/>
      <c r="O20" s="167"/>
      <c r="P20" s="167"/>
      <c r="Q20" s="167"/>
      <c r="R20" s="167"/>
      <c r="S20" s="639"/>
      <c r="T20" s="639"/>
      <c r="U20" s="639"/>
      <c r="V20" s="639"/>
      <c r="W20" s="639"/>
      <c r="X20" s="639"/>
      <c r="Y20" s="639"/>
      <c r="Z20" s="639"/>
      <c r="AA20" s="639"/>
      <c r="AB20" s="639"/>
      <c r="AC20" s="639"/>
      <c r="AD20" s="639"/>
      <c r="AE20" s="639"/>
      <c r="AF20" s="639"/>
      <c r="AG20" s="639"/>
      <c r="AH20" s="639"/>
      <c r="AI20" s="639"/>
      <c r="AJ20" s="639"/>
      <c r="AK20" s="639"/>
      <c r="AL20" s="639"/>
      <c r="AM20" s="639"/>
      <c r="AN20" s="639"/>
      <c r="AO20" s="639"/>
      <c r="AP20" s="639"/>
    </row>
    <row r="21" spans="1:42" s="128" customFormat="1" ht="16.5" customHeight="1" thickTop="1" x14ac:dyDescent="0.15">
      <c r="A21" s="599" t="s">
        <v>180</v>
      </c>
      <c r="B21" s="600"/>
      <c r="C21" s="600"/>
      <c r="D21" s="588"/>
      <c r="E21" s="604" t="s">
        <v>179</v>
      </c>
      <c r="F21" s="600"/>
      <c r="G21" s="588" t="s">
        <v>178</v>
      </c>
      <c r="H21" s="589"/>
      <c r="I21" s="589"/>
      <c r="J21" s="589"/>
      <c r="K21" s="589"/>
      <c r="L21" s="589"/>
      <c r="M21" s="590"/>
      <c r="N21" s="612" t="s">
        <v>177</v>
      </c>
      <c r="O21" s="613"/>
      <c r="P21" s="613"/>
      <c r="Q21" s="612" t="s">
        <v>176</v>
      </c>
      <c r="R21" s="613"/>
      <c r="S21" s="613"/>
      <c r="T21" s="643" t="s">
        <v>175</v>
      </c>
      <c r="U21" s="633"/>
      <c r="V21" s="644"/>
      <c r="W21" s="632" t="s">
        <v>174</v>
      </c>
      <c r="X21" s="633"/>
      <c r="Y21" s="644"/>
      <c r="Z21" s="632" t="s">
        <v>173</v>
      </c>
      <c r="AA21" s="633"/>
      <c r="AB21" s="634"/>
      <c r="AC21" s="585" t="s">
        <v>172</v>
      </c>
      <c r="AD21" s="586"/>
      <c r="AE21" s="586"/>
      <c r="AF21" s="586"/>
      <c r="AG21" s="587"/>
      <c r="AH21" s="585" t="s">
        <v>171</v>
      </c>
      <c r="AI21" s="586"/>
      <c r="AJ21" s="587"/>
      <c r="AK21" s="585" t="s">
        <v>170</v>
      </c>
      <c r="AL21" s="586"/>
      <c r="AM21" s="587"/>
      <c r="AN21" s="585" t="s">
        <v>169</v>
      </c>
      <c r="AO21" s="586"/>
      <c r="AP21" s="641"/>
    </row>
    <row r="22" spans="1:42" s="128" customFormat="1" ht="16.5" customHeight="1" x14ac:dyDescent="0.15">
      <c r="A22" s="601"/>
      <c r="B22" s="602"/>
      <c r="C22" s="602"/>
      <c r="D22" s="603"/>
      <c r="E22" s="605"/>
      <c r="F22" s="602"/>
      <c r="G22" s="588" t="s">
        <v>168</v>
      </c>
      <c r="H22" s="589"/>
      <c r="I22" s="589"/>
      <c r="J22" s="130" t="s">
        <v>166</v>
      </c>
      <c r="K22" s="589" t="s">
        <v>167</v>
      </c>
      <c r="L22" s="589"/>
      <c r="M22" s="589"/>
      <c r="N22" s="600"/>
      <c r="O22" s="600"/>
      <c r="P22" s="600"/>
      <c r="Q22" s="600"/>
      <c r="R22" s="600"/>
      <c r="S22" s="600"/>
      <c r="T22" s="645"/>
      <c r="U22" s="636"/>
      <c r="V22" s="646"/>
      <c r="W22" s="635"/>
      <c r="X22" s="636"/>
      <c r="Y22" s="646"/>
      <c r="Z22" s="635"/>
      <c r="AA22" s="636"/>
      <c r="AB22" s="637"/>
      <c r="AC22" s="588"/>
      <c r="AD22" s="589"/>
      <c r="AE22" s="589"/>
      <c r="AF22" s="589"/>
      <c r="AG22" s="590"/>
      <c r="AH22" s="588"/>
      <c r="AI22" s="589"/>
      <c r="AJ22" s="590"/>
      <c r="AK22" s="588"/>
      <c r="AL22" s="589"/>
      <c r="AM22" s="590"/>
      <c r="AN22" s="588"/>
      <c r="AO22" s="589"/>
      <c r="AP22" s="642"/>
    </row>
    <row r="23" spans="1:42" s="128" customFormat="1" ht="22.7" customHeight="1" x14ac:dyDescent="0.15">
      <c r="A23" s="522"/>
      <c r="B23" s="523"/>
      <c r="C23" s="523"/>
      <c r="D23" s="524"/>
      <c r="E23" s="528" t="str">
        <f t="shared" ref="E23:E51" si="0">IF(A23="","",A23)</f>
        <v/>
      </c>
      <c r="F23" s="529"/>
      <c r="G23" s="508"/>
      <c r="H23" s="509"/>
      <c r="I23" s="509"/>
      <c r="J23" s="130" t="s">
        <v>166</v>
      </c>
      <c r="K23" s="526"/>
      <c r="L23" s="526"/>
      <c r="M23" s="526"/>
      <c r="N23" s="510"/>
      <c r="O23" s="510"/>
      <c r="P23" s="510"/>
      <c r="Q23" s="527"/>
      <c r="R23" s="527"/>
      <c r="S23" s="527"/>
      <c r="T23" s="512"/>
      <c r="U23" s="513"/>
      <c r="V23" s="514"/>
      <c r="W23" s="515"/>
      <c r="X23" s="513"/>
      <c r="Y23" s="514"/>
      <c r="Z23" s="530">
        <f t="shared" ref="Z23:Z51" si="1">SUM(T23:Y23)</f>
        <v>0</v>
      </c>
      <c r="AA23" s="531"/>
      <c r="AB23" s="532"/>
      <c r="AC23" s="519"/>
      <c r="AD23" s="520"/>
      <c r="AE23" s="520"/>
      <c r="AF23" s="520"/>
      <c r="AG23" s="521"/>
      <c r="AH23" s="497"/>
      <c r="AI23" s="498"/>
      <c r="AJ23" s="499"/>
      <c r="AK23" s="497"/>
      <c r="AL23" s="498"/>
      <c r="AM23" s="499"/>
      <c r="AN23" s="500"/>
      <c r="AO23" s="501"/>
      <c r="AP23" s="502"/>
    </row>
    <row r="24" spans="1:42" s="128" customFormat="1" ht="22.7" customHeight="1" x14ac:dyDescent="0.15">
      <c r="A24" s="522"/>
      <c r="B24" s="523"/>
      <c r="C24" s="523"/>
      <c r="D24" s="524"/>
      <c r="E24" s="528" t="str">
        <f t="shared" si="0"/>
        <v/>
      </c>
      <c r="F24" s="529"/>
      <c r="G24" s="508"/>
      <c r="H24" s="509"/>
      <c r="I24" s="509"/>
      <c r="J24" s="129" t="s">
        <v>166</v>
      </c>
      <c r="K24" s="509"/>
      <c r="L24" s="509"/>
      <c r="M24" s="509"/>
      <c r="N24" s="510"/>
      <c r="O24" s="510"/>
      <c r="P24" s="510"/>
      <c r="Q24" s="511"/>
      <c r="R24" s="511"/>
      <c r="S24" s="511"/>
      <c r="T24" s="512"/>
      <c r="U24" s="513"/>
      <c r="V24" s="514"/>
      <c r="W24" s="515"/>
      <c r="X24" s="513"/>
      <c r="Y24" s="514"/>
      <c r="Z24" s="530">
        <f t="shared" si="1"/>
        <v>0</v>
      </c>
      <c r="AA24" s="531"/>
      <c r="AB24" s="532"/>
      <c r="AC24" s="519"/>
      <c r="AD24" s="520"/>
      <c r="AE24" s="520"/>
      <c r="AF24" s="520"/>
      <c r="AG24" s="521"/>
      <c r="AH24" s="497"/>
      <c r="AI24" s="498"/>
      <c r="AJ24" s="499"/>
      <c r="AK24" s="497"/>
      <c r="AL24" s="498"/>
      <c r="AM24" s="499"/>
      <c r="AN24" s="500"/>
      <c r="AO24" s="501"/>
      <c r="AP24" s="502"/>
    </row>
    <row r="25" spans="1:42" s="128" customFormat="1" ht="22.7" customHeight="1" x14ac:dyDescent="0.15">
      <c r="A25" s="522"/>
      <c r="B25" s="523"/>
      <c r="C25" s="523"/>
      <c r="D25" s="524"/>
      <c r="E25" s="528" t="str">
        <f t="shared" si="0"/>
        <v/>
      </c>
      <c r="F25" s="529"/>
      <c r="G25" s="508"/>
      <c r="H25" s="509"/>
      <c r="I25" s="509"/>
      <c r="J25" s="129" t="s">
        <v>166</v>
      </c>
      <c r="K25" s="509"/>
      <c r="L25" s="509"/>
      <c r="M25" s="509"/>
      <c r="N25" s="510"/>
      <c r="O25" s="510"/>
      <c r="P25" s="510"/>
      <c r="Q25" s="511"/>
      <c r="R25" s="511"/>
      <c r="S25" s="511"/>
      <c r="T25" s="512"/>
      <c r="U25" s="513"/>
      <c r="V25" s="514"/>
      <c r="W25" s="515"/>
      <c r="X25" s="513"/>
      <c r="Y25" s="514"/>
      <c r="Z25" s="530">
        <f t="shared" si="1"/>
        <v>0</v>
      </c>
      <c r="AA25" s="531"/>
      <c r="AB25" s="532"/>
      <c r="AC25" s="519"/>
      <c r="AD25" s="520"/>
      <c r="AE25" s="520"/>
      <c r="AF25" s="520"/>
      <c r="AG25" s="521"/>
      <c r="AH25" s="497"/>
      <c r="AI25" s="498"/>
      <c r="AJ25" s="499"/>
      <c r="AK25" s="497"/>
      <c r="AL25" s="498"/>
      <c r="AM25" s="499"/>
      <c r="AN25" s="500"/>
      <c r="AO25" s="501"/>
      <c r="AP25" s="502"/>
    </row>
    <row r="26" spans="1:42" s="128" customFormat="1" ht="22.7" customHeight="1" x14ac:dyDescent="0.15">
      <c r="A26" s="522"/>
      <c r="B26" s="523"/>
      <c r="C26" s="523"/>
      <c r="D26" s="524"/>
      <c r="E26" s="528" t="str">
        <f>IF(A26="","",A26)</f>
        <v/>
      </c>
      <c r="F26" s="529"/>
      <c r="G26" s="508"/>
      <c r="H26" s="509"/>
      <c r="I26" s="509"/>
      <c r="J26" s="129" t="s">
        <v>166</v>
      </c>
      <c r="K26" s="509"/>
      <c r="L26" s="509"/>
      <c r="M26" s="509"/>
      <c r="N26" s="510"/>
      <c r="O26" s="510"/>
      <c r="P26" s="510"/>
      <c r="Q26" s="511"/>
      <c r="R26" s="511"/>
      <c r="S26" s="511"/>
      <c r="T26" s="512"/>
      <c r="U26" s="513"/>
      <c r="V26" s="514"/>
      <c r="W26" s="515"/>
      <c r="X26" s="513"/>
      <c r="Y26" s="514"/>
      <c r="Z26" s="530">
        <f t="shared" si="1"/>
        <v>0</v>
      </c>
      <c r="AA26" s="531"/>
      <c r="AB26" s="532"/>
      <c r="AC26" s="519"/>
      <c r="AD26" s="520"/>
      <c r="AE26" s="520"/>
      <c r="AF26" s="520"/>
      <c r="AG26" s="521"/>
      <c r="AH26" s="497"/>
      <c r="AI26" s="498"/>
      <c r="AJ26" s="499"/>
      <c r="AK26" s="497"/>
      <c r="AL26" s="498"/>
      <c r="AM26" s="499"/>
      <c r="AN26" s="500"/>
      <c r="AO26" s="501"/>
      <c r="AP26" s="502"/>
    </row>
    <row r="27" spans="1:42" s="128" customFormat="1" ht="22.7" customHeight="1" x14ac:dyDescent="0.15">
      <c r="A27" s="522"/>
      <c r="B27" s="523"/>
      <c r="C27" s="523"/>
      <c r="D27" s="524"/>
      <c r="E27" s="528" t="str">
        <f t="shared" si="0"/>
        <v/>
      </c>
      <c r="F27" s="529"/>
      <c r="G27" s="525"/>
      <c r="H27" s="526"/>
      <c r="I27" s="526"/>
      <c r="J27" s="130" t="s">
        <v>166</v>
      </c>
      <c r="K27" s="526"/>
      <c r="L27" s="526"/>
      <c r="M27" s="526"/>
      <c r="N27" s="510"/>
      <c r="O27" s="510"/>
      <c r="P27" s="510"/>
      <c r="Q27" s="527"/>
      <c r="R27" s="527"/>
      <c r="S27" s="527"/>
      <c r="T27" s="512"/>
      <c r="U27" s="513"/>
      <c r="V27" s="514"/>
      <c r="W27" s="515"/>
      <c r="X27" s="513"/>
      <c r="Y27" s="514"/>
      <c r="Z27" s="530">
        <f t="shared" si="1"/>
        <v>0</v>
      </c>
      <c r="AA27" s="531"/>
      <c r="AB27" s="532"/>
      <c r="AC27" s="519"/>
      <c r="AD27" s="520"/>
      <c r="AE27" s="520"/>
      <c r="AF27" s="520"/>
      <c r="AG27" s="521"/>
      <c r="AH27" s="497"/>
      <c r="AI27" s="498"/>
      <c r="AJ27" s="499"/>
      <c r="AK27" s="497"/>
      <c r="AL27" s="498"/>
      <c r="AM27" s="499"/>
      <c r="AN27" s="500"/>
      <c r="AO27" s="501"/>
      <c r="AP27" s="502"/>
    </row>
    <row r="28" spans="1:42" s="128" customFormat="1" ht="22.7" customHeight="1" x14ac:dyDescent="0.15">
      <c r="A28" s="503"/>
      <c r="B28" s="504"/>
      <c r="C28" s="504"/>
      <c r="D28" s="505"/>
      <c r="E28" s="528" t="str">
        <f t="shared" si="0"/>
        <v/>
      </c>
      <c r="F28" s="529"/>
      <c r="G28" s="508"/>
      <c r="H28" s="509"/>
      <c r="I28" s="509"/>
      <c r="J28" s="129" t="s">
        <v>166</v>
      </c>
      <c r="K28" s="509"/>
      <c r="L28" s="509"/>
      <c r="M28" s="509"/>
      <c r="N28" s="510"/>
      <c r="O28" s="510"/>
      <c r="P28" s="510"/>
      <c r="Q28" s="511"/>
      <c r="R28" s="511"/>
      <c r="S28" s="511"/>
      <c r="T28" s="512"/>
      <c r="U28" s="513"/>
      <c r="V28" s="514"/>
      <c r="W28" s="515"/>
      <c r="X28" s="513"/>
      <c r="Y28" s="514"/>
      <c r="Z28" s="530">
        <f t="shared" si="1"/>
        <v>0</v>
      </c>
      <c r="AA28" s="531"/>
      <c r="AB28" s="532"/>
      <c r="AC28" s="519"/>
      <c r="AD28" s="520"/>
      <c r="AE28" s="520"/>
      <c r="AF28" s="520"/>
      <c r="AG28" s="521"/>
      <c r="AH28" s="497"/>
      <c r="AI28" s="498"/>
      <c r="AJ28" s="499"/>
      <c r="AK28" s="497"/>
      <c r="AL28" s="498"/>
      <c r="AM28" s="499"/>
      <c r="AN28" s="500"/>
      <c r="AO28" s="501"/>
      <c r="AP28" s="502"/>
    </row>
    <row r="29" spans="1:42" s="128" customFormat="1" ht="22.7" customHeight="1" x14ac:dyDescent="0.15">
      <c r="A29" s="503"/>
      <c r="B29" s="504"/>
      <c r="C29" s="504"/>
      <c r="D29" s="505"/>
      <c r="E29" s="528" t="str">
        <f t="shared" si="0"/>
        <v/>
      </c>
      <c r="F29" s="529"/>
      <c r="G29" s="508"/>
      <c r="H29" s="509"/>
      <c r="I29" s="509"/>
      <c r="J29" s="129" t="s">
        <v>166</v>
      </c>
      <c r="K29" s="509"/>
      <c r="L29" s="509"/>
      <c r="M29" s="509"/>
      <c r="N29" s="510"/>
      <c r="O29" s="510"/>
      <c r="P29" s="510"/>
      <c r="Q29" s="511"/>
      <c r="R29" s="511"/>
      <c r="S29" s="511"/>
      <c r="T29" s="512"/>
      <c r="U29" s="513"/>
      <c r="V29" s="514"/>
      <c r="W29" s="515"/>
      <c r="X29" s="513"/>
      <c r="Y29" s="514"/>
      <c r="Z29" s="530">
        <f t="shared" si="1"/>
        <v>0</v>
      </c>
      <c r="AA29" s="531"/>
      <c r="AB29" s="532"/>
      <c r="AC29" s="519"/>
      <c r="AD29" s="520"/>
      <c r="AE29" s="520"/>
      <c r="AF29" s="520"/>
      <c r="AG29" s="521"/>
      <c r="AH29" s="497"/>
      <c r="AI29" s="498"/>
      <c r="AJ29" s="499"/>
      <c r="AK29" s="497"/>
      <c r="AL29" s="498"/>
      <c r="AM29" s="499"/>
      <c r="AN29" s="500"/>
      <c r="AO29" s="501"/>
      <c r="AP29" s="502"/>
    </row>
    <row r="30" spans="1:42" s="128" customFormat="1" ht="22.7" customHeight="1" x14ac:dyDescent="0.15">
      <c r="A30" s="503"/>
      <c r="B30" s="504"/>
      <c r="C30" s="504"/>
      <c r="D30" s="505"/>
      <c r="E30" s="528" t="str">
        <f t="shared" si="0"/>
        <v/>
      </c>
      <c r="F30" s="529"/>
      <c r="G30" s="508"/>
      <c r="H30" s="509"/>
      <c r="I30" s="509"/>
      <c r="J30" s="129" t="s">
        <v>166</v>
      </c>
      <c r="K30" s="509"/>
      <c r="L30" s="509"/>
      <c r="M30" s="509"/>
      <c r="N30" s="510"/>
      <c r="O30" s="510"/>
      <c r="P30" s="510"/>
      <c r="Q30" s="511"/>
      <c r="R30" s="511"/>
      <c r="S30" s="511"/>
      <c r="T30" s="512"/>
      <c r="U30" s="513"/>
      <c r="V30" s="514"/>
      <c r="W30" s="515"/>
      <c r="X30" s="513"/>
      <c r="Y30" s="514"/>
      <c r="Z30" s="530">
        <f t="shared" si="1"/>
        <v>0</v>
      </c>
      <c r="AA30" s="531"/>
      <c r="AB30" s="532"/>
      <c r="AC30" s="519"/>
      <c r="AD30" s="520"/>
      <c r="AE30" s="520"/>
      <c r="AF30" s="520"/>
      <c r="AG30" s="521"/>
      <c r="AH30" s="497"/>
      <c r="AI30" s="498"/>
      <c r="AJ30" s="499"/>
      <c r="AK30" s="497"/>
      <c r="AL30" s="498"/>
      <c r="AM30" s="499"/>
      <c r="AN30" s="500"/>
      <c r="AO30" s="501"/>
      <c r="AP30" s="502"/>
    </row>
    <row r="31" spans="1:42" s="128" customFormat="1" ht="22.7" customHeight="1" x14ac:dyDescent="0.15">
      <c r="A31" s="503"/>
      <c r="B31" s="504"/>
      <c r="C31" s="504"/>
      <c r="D31" s="505"/>
      <c r="E31" s="528" t="str">
        <f t="shared" si="0"/>
        <v/>
      </c>
      <c r="F31" s="529"/>
      <c r="G31" s="525"/>
      <c r="H31" s="526"/>
      <c r="I31" s="526"/>
      <c r="J31" s="130" t="s">
        <v>166</v>
      </c>
      <c r="K31" s="526"/>
      <c r="L31" s="526"/>
      <c r="M31" s="526"/>
      <c r="N31" s="510"/>
      <c r="O31" s="510"/>
      <c r="P31" s="510"/>
      <c r="Q31" s="527"/>
      <c r="R31" s="527"/>
      <c r="S31" s="527"/>
      <c r="T31" s="512"/>
      <c r="U31" s="513"/>
      <c r="V31" s="514"/>
      <c r="W31" s="515"/>
      <c r="X31" s="513"/>
      <c r="Y31" s="514"/>
      <c r="Z31" s="530">
        <f t="shared" si="1"/>
        <v>0</v>
      </c>
      <c r="AA31" s="531"/>
      <c r="AB31" s="532"/>
      <c r="AC31" s="519"/>
      <c r="AD31" s="520"/>
      <c r="AE31" s="520"/>
      <c r="AF31" s="520"/>
      <c r="AG31" s="521"/>
      <c r="AH31" s="497"/>
      <c r="AI31" s="498"/>
      <c r="AJ31" s="499"/>
      <c r="AK31" s="497"/>
      <c r="AL31" s="498"/>
      <c r="AM31" s="499"/>
      <c r="AN31" s="500"/>
      <c r="AO31" s="501"/>
      <c r="AP31" s="502"/>
    </row>
    <row r="32" spans="1:42" s="128" customFormat="1" ht="22.7" customHeight="1" x14ac:dyDescent="0.15">
      <c r="A32" s="503"/>
      <c r="B32" s="504"/>
      <c r="C32" s="504"/>
      <c r="D32" s="505"/>
      <c r="E32" s="528" t="str">
        <f t="shared" si="0"/>
        <v/>
      </c>
      <c r="F32" s="529"/>
      <c r="G32" s="508"/>
      <c r="H32" s="509"/>
      <c r="I32" s="509"/>
      <c r="J32" s="129" t="s">
        <v>166</v>
      </c>
      <c r="K32" s="509"/>
      <c r="L32" s="509"/>
      <c r="M32" s="509"/>
      <c r="N32" s="510"/>
      <c r="O32" s="510"/>
      <c r="P32" s="510"/>
      <c r="Q32" s="511"/>
      <c r="R32" s="511"/>
      <c r="S32" s="511"/>
      <c r="T32" s="512"/>
      <c r="U32" s="513"/>
      <c r="V32" s="514"/>
      <c r="W32" s="515"/>
      <c r="X32" s="513"/>
      <c r="Y32" s="514"/>
      <c r="Z32" s="530">
        <f t="shared" si="1"/>
        <v>0</v>
      </c>
      <c r="AA32" s="531"/>
      <c r="AB32" s="532"/>
      <c r="AC32" s="519"/>
      <c r="AD32" s="520"/>
      <c r="AE32" s="520"/>
      <c r="AF32" s="520"/>
      <c r="AG32" s="521"/>
      <c r="AH32" s="497"/>
      <c r="AI32" s="498"/>
      <c r="AJ32" s="499"/>
      <c r="AK32" s="497"/>
      <c r="AL32" s="498"/>
      <c r="AM32" s="499"/>
      <c r="AN32" s="500"/>
      <c r="AO32" s="501"/>
      <c r="AP32" s="502"/>
    </row>
    <row r="33" spans="1:42" s="128" customFormat="1" ht="22.7" customHeight="1" x14ac:dyDescent="0.15">
      <c r="A33" s="503"/>
      <c r="B33" s="504"/>
      <c r="C33" s="504"/>
      <c r="D33" s="505"/>
      <c r="E33" s="528" t="str">
        <f t="shared" si="0"/>
        <v/>
      </c>
      <c r="F33" s="529"/>
      <c r="G33" s="508"/>
      <c r="H33" s="509"/>
      <c r="I33" s="509"/>
      <c r="J33" s="129" t="s">
        <v>166</v>
      </c>
      <c r="K33" s="509"/>
      <c r="L33" s="509"/>
      <c r="M33" s="509"/>
      <c r="N33" s="510"/>
      <c r="O33" s="510"/>
      <c r="P33" s="510"/>
      <c r="Q33" s="511"/>
      <c r="R33" s="511"/>
      <c r="S33" s="511"/>
      <c r="T33" s="512"/>
      <c r="U33" s="513"/>
      <c r="V33" s="514"/>
      <c r="W33" s="515"/>
      <c r="X33" s="513"/>
      <c r="Y33" s="514"/>
      <c r="Z33" s="530">
        <f t="shared" si="1"/>
        <v>0</v>
      </c>
      <c r="AA33" s="531"/>
      <c r="AB33" s="532"/>
      <c r="AC33" s="519"/>
      <c r="AD33" s="520"/>
      <c r="AE33" s="520"/>
      <c r="AF33" s="520"/>
      <c r="AG33" s="521"/>
      <c r="AH33" s="497"/>
      <c r="AI33" s="498"/>
      <c r="AJ33" s="499"/>
      <c r="AK33" s="497"/>
      <c r="AL33" s="498"/>
      <c r="AM33" s="499"/>
      <c r="AN33" s="500"/>
      <c r="AO33" s="501"/>
      <c r="AP33" s="502"/>
    </row>
    <row r="34" spans="1:42" s="128" customFormat="1" ht="22.7" customHeight="1" thickBot="1" x14ac:dyDescent="0.2">
      <c r="A34" s="522"/>
      <c r="B34" s="523"/>
      <c r="C34" s="523"/>
      <c r="D34" s="524"/>
      <c r="E34" s="528" t="str">
        <f t="shared" si="0"/>
        <v/>
      </c>
      <c r="F34" s="529"/>
      <c r="G34" s="508"/>
      <c r="H34" s="509"/>
      <c r="I34" s="509"/>
      <c r="J34" s="130" t="s">
        <v>166</v>
      </c>
      <c r="K34" s="526"/>
      <c r="L34" s="526"/>
      <c r="M34" s="526"/>
      <c r="N34" s="510"/>
      <c r="O34" s="510"/>
      <c r="P34" s="510"/>
      <c r="Q34" s="527"/>
      <c r="R34" s="527"/>
      <c r="S34" s="527"/>
      <c r="T34" s="512"/>
      <c r="U34" s="513"/>
      <c r="V34" s="514"/>
      <c r="W34" s="515"/>
      <c r="X34" s="513"/>
      <c r="Y34" s="514"/>
      <c r="Z34" s="530">
        <f t="shared" si="1"/>
        <v>0</v>
      </c>
      <c r="AA34" s="531"/>
      <c r="AB34" s="532"/>
      <c r="AC34" s="519"/>
      <c r="AD34" s="520"/>
      <c r="AE34" s="520"/>
      <c r="AF34" s="520"/>
      <c r="AG34" s="521"/>
      <c r="AH34" s="497"/>
      <c r="AI34" s="498"/>
      <c r="AJ34" s="499"/>
      <c r="AK34" s="497"/>
      <c r="AL34" s="498"/>
      <c r="AM34" s="499"/>
      <c r="AN34" s="500"/>
      <c r="AO34" s="501"/>
      <c r="AP34" s="502"/>
    </row>
    <row r="35" spans="1:42" s="128" customFormat="1" ht="22.7" hidden="1" customHeight="1" outlineLevel="1" x14ac:dyDescent="0.15">
      <c r="A35" s="522"/>
      <c r="B35" s="523"/>
      <c r="C35" s="523"/>
      <c r="D35" s="524"/>
      <c r="E35" s="506" t="str">
        <f t="shared" si="0"/>
        <v/>
      </c>
      <c r="F35" s="507"/>
      <c r="G35" s="508"/>
      <c r="H35" s="509"/>
      <c r="I35" s="509"/>
      <c r="J35" s="129" t="s">
        <v>166</v>
      </c>
      <c r="K35" s="509"/>
      <c r="L35" s="509"/>
      <c r="M35" s="509"/>
      <c r="N35" s="510"/>
      <c r="O35" s="510"/>
      <c r="P35" s="510"/>
      <c r="Q35" s="511"/>
      <c r="R35" s="511"/>
      <c r="S35" s="511"/>
      <c r="T35" s="512"/>
      <c r="U35" s="513"/>
      <c r="V35" s="514"/>
      <c r="W35" s="515"/>
      <c r="X35" s="513"/>
      <c r="Y35" s="514"/>
      <c r="Z35" s="516">
        <f t="shared" si="1"/>
        <v>0</v>
      </c>
      <c r="AA35" s="517"/>
      <c r="AB35" s="518"/>
      <c r="AC35" s="519"/>
      <c r="AD35" s="520"/>
      <c r="AE35" s="520"/>
      <c r="AF35" s="520"/>
      <c r="AG35" s="521"/>
      <c r="AH35" s="497"/>
      <c r="AI35" s="498"/>
      <c r="AJ35" s="499"/>
      <c r="AK35" s="497"/>
      <c r="AL35" s="498"/>
      <c r="AM35" s="499"/>
      <c r="AN35" s="500"/>
      <c r="AO35" s="501"/>
      <c r="AP35" s="502"/>
    </row>
    <row r="36" spans="1:42" s="128" customFormat="1" ht="22.7" hidden="1" customHeight="1" outlineLevel="1" x14ac:dyDescent="0.15">
      <c r="A36" s="522"/>
      <c r="B36" s="523"/>
      <c r="C36" s="523"/>
      <c r="D36" s="524"/>
      <c r="E36" s="506" t="str">
        <f t="shared" si="0"/>
        <v/>
      </c>
      <c r="F36" s="507"/>
      <c r="G36" s="508"/>
      <c r="H36" s="509"/>
      <c r="I36" s="509"/>
      <c r="J36" s="129" t="s">
        <v>166</v>
      </c>
      <c r="K36" s="509"/>
      <c r="L36" s="509"/>
      <c r="M36" s="509"/>
      <c r="N36" s="510"/>
      <c r="O36" s="510"/>
      <c r="P36" s="510"/>
      <c r="Q36" s="511"/>
      <c r="R36" s="511"/>
      <c r="S36" s="511"/>
      <c r="T36" s="512"/>
      <c r="U36" s="513"/>
      <c r="V36" s="514"/>
      <c r="W36" s="515"/>
      <c r="X36" s="513"/>
      <c r="Y36" s="514"/>
      <c r="Z36" s="516">
        <f t="shared" si="1"/>
        <v>0</v>
      </c>
      <c r="AA36" s="517"/>
      <c r="AB36" s="518"/>
      <c r="AC36" s="519"/>
      <c r="AD36" s="520"/>
      <c r="AE36" s="520"/>
      <c r="AF36" s="520"/>
      <c r="AG36" s="521"/>
      <c r="AH36" s="497"/>
      <c r="AI36" s="498"/>
      <c r="AJ36" s="499"/>
      <c r="AK36" s="497"/>
      <c r="AL36" s="498"/>
      <c r="AM36" s="499"/>
      <c r="AN36" s="500"/>
      <c r="AO36" s="501"/>
      <c r="AP36" s="502"/>
    </row>
    <row r="37" spans="1:42" s="128" customFormat="1" ht="22.7" hidden="1" customHeight="1" outlineLevel="1" x14ac:dyDescent="0.15">
      <c r="A37" s="522"/>
      <c r="B37" s="523"/>
      <c r="C37" s="523"/>
      <c r="D37" s="524"/>
      <c r="E37" s="506" t="str">
        <f t="shared" si="0"/>
        <v/>
      </c>
      <c r="F37" s="507"/>
      <c r="G37" s="508"/>
      <c r="H37" s="509"/>
      <c r="I37" s="509"/>
      <c r="J37" s="129" t="s">
        <v>166</v>
      </c>
      <c r="K37" s="509"/>
      <c r="L37" s="509"/>
      <c r="M37" s="509"/>
      <c r="N37" s="510"/>
      <c r="O37" s="510"/>
      <c r="P37" s="510"/>
      <c r="Q37" s="511"/>
      <c r="R37" s="511"/>
      <c r="S37" s="511"/>
      <c r="T37" s="512"/>
      <c r="U37" s="513"/>
      <c r="V37" s="514"/>
      <c r="W37" s="515"/>
      <c r="X37" s="513"/>
      <c r="Y37" s="514"/>
      <c r="Z37" s="516">
        <f t="shared" si="1"/>
        <v>0</v>
      </c>
      <c r="AA37" s="517"/>
      <c r="AB37" s="518"/>
      <c r="AC37" s="519"/>
      <c r="AD37" s="520"/>
      <c r="AE37" s="520"/>
      <c r="AF37" s="520"/>
      <c r="AG37" s="521"/>
      <c r="AH37" s="497"/>
      <c r="AI37" s="498"/>
      <c r="AJ37" s="499"/>
      <c r="AK37" s="497"/>
      <c r="AL37" s="498"/>
      <c r="AM37" s="499"/>
      <c r="AN37" s="500"/>
      <c r="AO37" s="501"/>
      <c r="AP37" s="502"/>
    </row>
    <row r="38" spans="1:42" s="128" customFormat="1" ht="22.7" hidden="1" customHeight="1" outlineLevel="1" x14ac:dyDescent="0.15">
      <c r="A38" s="522"/>
      <c r="B38" s="523"/>
      <c r="C38" s="523"/>
      <c r="D38" s="524"/>
      <c r="E38" s="506" t="str">
        <f t="shared" si="0"/>
        <v/>
      </c>
      <c r="F38" s="507"/>
      <c r="G38" s="525"/>
      <c r="H38" s="526"/>
      <c r="I38" s="526"/>
      <c r="J38" s="130" t="s">
        <v>166</v>
      </c>
      <c r="K38" s="526"/>
      <c r="L38" s="526"/>
      <c r="M38" s="526"/>
      <c r="N38" s="510"/>
      <c r="O38" s="510"/>
      <c r="P38" s="510"/>
      <c r="Q38" s="527"/>
      <c r="R38" s="527"/>
      <c r="S38" s="527"/>
      <c r="T38" s="512"/>
      <c r="U38" s="513"/>
      <c r="V38" s="514"/>
      <c r="W38" s="515"/>
      <c r="X38" s="513"/>
      <c r="Y38" s="514"/>
      <c r="Z38" s="516">
        <f t="shared" si="1"/>
        <v>0</v>
      </c>
      <c r="AA38" s="517"/>
      <c r="AB38" s="518"/>
      <c r="AC38" s="519"/>
      <c r="AD38" s="520"/>
      <c r="AE38" s="520"/>
      <c r="AF38" s="520"/>
      <c r="AG38" s="521"/>
      <c r="AH38" s="497"/>
      <c r="AI38" s="498"/>
      <c r="AJ38" s="499"/>
      <c r="AK38" s="497"/>
      <c r="AL38" s="498"/>
      <c r="AM38" s="499"/>
      <c r="AN38" s="500"/>
      <c r="AO38" s="501"/>
      <c r="AP38" s="502"/>
    </row>
    <row r="39" spans="1:42" s="128" customFormat="1" ht="22.7" hidden="1" customHeight="1" outlineLevel="1" x14ac:dyDescent="0.15">
      <c r="A39" s="503"/>
      <c r="B39" s="504"/>
      <c r="C39" s="504"/>
      <c r="D39" s="505"/>
      <c r="E39" s="506" t="str">
        <f t="shared" si="0"/>
        <v/>
      </c>
      <c r="F39" s="507"/>
      <c r="G39" s="508"/>
      <c r="H39" s="509"/>
      <c r="I39" s="509"/>
      <c r="J39" s="129" t="s">
        <v>166</v>
      </c>
      <c r="K39" s="509"/>
      <c r="L39" s="509"/>
      <c r="M39" s="509"/>
      <c r="N39" s="510"/>
      <c r="O39" s="510"/>
      <c r="P39" s="510"/>
      <c r="Q39" s="511"/>
      <c r="R39" s="511"/>
      <c r="S39" s="511"/>
      <c r="T39" s="512"/>
      <c r="U39" s="513"/>
      <c r="V39" s="514"/>
      <c r="W39" s="515"/>
      <c r="X39" s="513"/>
      <c r="Y39" s="514"/>
      <c r="Z39" s="516">
        <f t="shared" si="1"/>
        <v>0</v>
      </c>
      <c r="AA39" s="517"/>
      <c r="AB39" s="518"/>
      <c r="AC39" s="519"/>
      <c r="AD39" s="520"/>
      <c r="AE39" s="520"/>
      <c r="AF39" s="520"/>
      <c r="AG39" s="521"/>
      <c r="AH39" s="497"/>
      <c r="AI39" s="498"/>
      <c r="AJ39" s="499"/>
      <c r="AK39" s="497"/>
      <c r="AL39" s="498"/>
      <c r="AM39" s="499"/>
      <c r="AN39" s="500"/>
      <c r="AO39" s="501"/>
      <c r="AP39" s="502"/>
    </row>
    <row r="40" spans="1:42" s="128" customFormat="1" ht="22.7" hidden="1" customHeight="1" outlineLevel="1" x14ac:dyDescent="0.15">
      <c r="A40" s="503"/>
      <c r="B40" s="504"/>
      <c r="C40" s="504"/>
      <c r="D40" s="505"/>
      <c r="E40" s="506" t="str">
        <f t="shared" si="0"/>
        <v/>
      </c>
      <c r="F40" s="507"/>
      <c r="G40" s="508"/>
      <c r="H40" s="509"/>
      <c r="I40" s="509"/>
      <c r="J40" s="129" t="s">
        <v>166</v>
      </c>
      <c r="K40" s="509"/>
      <c r="L40" s="509"/>
      <c r="M40" s="509"/>
      <c r="N40" s="510"/>
      <c r="O40" s="510"/>
      <c r="P40" s="510"/>
      <c r="Q40" s="511"/>
      <c r="R40" s="511"/>
      <c r="S40" s="511"/>
      <c r="T40" s="512"/>
      <c r="U40" s="513"/>
      <c r="V40" s="514"/>
      <c r="W40" s="515"/>
      <c r="X40" s="513"/>
      <c r="Y40" s="514"/>
      <c r="Z40" s="516">
        <f t="shared" si="1"/>
        <v>0</v>
      </c>
      <c r="AA40" s="517"/>
      <c r="AB40" s="518"/>
      <c r="AC40" s="519"/>
      <c r="AD40" s="520"/>
      <c r="AE40" s="520"/>
      <c r="AF40" s="520"/>
      <c r="AG40" s="521"/>
      <c r="AH40" s="497"/>
      <c r="AI40" s="498"/>
      <c r="AJ40" s="499"/>
      <c r="AK40" s="497"/>
      <c r="AL40" s="498"/>
      <c r="AM40" s="499"/>
      <c r="AN40" s="500"/>
      <c r="AO40" s="501"/>
      <c r="AP40" s="502"/>
    </row>
    <row r="41" spans="1:42" s="128" customFormat="1" ht="22.7" hidden="1" customHeight="1" outlineLevel="1" x14ac:dyDescent="0.15">
      <c r="A41" s="503"/>
      <c r="B41" s="504"/>
      <c r="C41" s="504"/>
      <c r="D41" s="505"/>
      <c r="E41" s="506" t="str">
        <f t="shared" si="0"/>
        <v/>
      </c>
      <c r="F41" s="507"/>
      <c r="G41" s="508"/>
      <c r="H41" s="509"/>
      <c r="I41" s="509"/>
      <c r="J41" s="129" t="s">
        <v>166</v>
      </c>
      <c r="K41" s="509"/>
      <c r="L41" s="509"/>
      <c r="M41" s="509"/>
      <c r="N41" s="510"/>
      <c r="O41" s="510"/>
      <c r="P41" s="510"/>
      <c r="Q41" s="511"/>
      <c r="R41" s="511"/>
      <c r="S41" s="511"/>
      <c r="T41" s="512"/>
      <c r="U41" s="513"/>
      <c r="V41" s="514"/>
      <c r="W41" s="515"/>
      <c r="X41" s="513"/>
      <c r="Y41" s="514"/>
      <c r="Z41" s="516">
        <f t="shared" si="1"/>
        <v>0</v>
      </c>
      <c r="AA41" s="517"/>
      <c r="AB41" s="518"/>
      <c r="AC41" s="519"/>
      <c r="AD41" s="520"/>
      <c r="AE41" s="520"/>
      <c r="AF41" s="520"/>
      <c r="AG41" s="521"/>
      <c r="AH41" s="497"/>
      <c r="AI41" s="498"/>
      <c r="AJ41" s="499"/>
      <c r="AK41" s="497"/>
      <c r="AL41" s="498"/>
      <c r="AM41" s="499"/>
      <c r="AN41" s="500"/>
      <c r="AO41" s="501"/>
      <c r="AP41" s="502"/>
    </row>
    <row r="42" spans="1:42" s="128" customFormat="1" ht="22.7" hidden="1" customHeight="1" outlineLevel="1" x14ac:dyDescent="0.15">
      <c r="A42" s="522"/>
      <c r="B42" s="523"/>
      <c r="C42" s="523"/>
      <c r="D42" s="524"/>
      <c r="E42" s="506" t="str">
        <f t="shared" si="0"/>
        <v/>
      </c>
      <c r="F42" s="507"/>
      <c r="G42" s="508"/>
      <c r="H42" s="509"/>
      <c r="I42" s="509"/>
      <c r="J42" s="129" t="s">
        <v>166</v>
      </c>
      <c r="K42" s="509"/>
      <c r="L42" s="509"/>
      <c r="M42" s="509"/>
      <c r="N42" s="510"/>
      <c r="O42" s="510"/>
      <c r="P42" s="510"/>
      <c r="Q42" s="511"/>
      <c r="R42" s="511"/>
      <c r="S42" s="511"/>
      <c r="T42" s="512"/>
      <c r="U42" s="513"/>
      <c r="V42" s="514"/>
      <c r="W42" s="515"/>
      <c r="X42" s="513"/>
      <c r="Y42" s="514"/>
      <c r="Z42" s="516">
        <f t="shared" si="1"/>
        <v>0</v>
      </c>
      <c r="AA42" s="517"/>
      <c r="AB42" s="518"/>
      <c r="AC42" s="519"/>
      <c r="AD42" s="520"/>
      <c r="AE42" s="520"/>
      <c r="AF42" s="520"/>
      <c r="AG42" s="521"/>
      <c r="AH42" s="497"/>
      <c r="AI42" s="498"/>
      <c r="AJ42" s="499"/>
      <c r="AK42" s="497"/>
      <c r="AL42" s="498"/>
      <c r="AM42" s="499"/>
      <c r="AN42" s="500"/>
      <c r="AO42" s="501"/>
      <c r="AP42" s="502"/>
    </row>
    <row r="43" spans="1:42" s="128" customFormat="1" ht="22.7" hidden="1" customHeight="1" outlineLevel="1" x14ac:dyDescent="0.15">
      <c r="A43" s="522"/>
      <c r="B43" s="523"/>
      <c r="C43" s="523"/>
      <c r="D43" s="524"/>
      <c r="E43" s="506" t="str">
        <f t="shared" si="0"/>
        <v/>
      </c>
      <c r="F43" s="507"/>
      <c r="G43" s="508"/>
      <c r="H43" s="509"/>
      <c r="I43" s="509"/>
      <c r="J43" s="129" t="s">
        <v>166</v>
      </c>
      <c r="K43" s="509"/>
      <c r="L43" s="509"/>
      <c r="M43" s="509"/>
      <c r="N43" s="510"/>
      <c r="O43" s="510"/>
      <c r="P43" s="510"/>
      <c r="Q43" s="511"/>
      <c r="R43" s="511"/>
      <c r="S43" s="511"/>
      <c r="T43" s="512"/>
      <c r="U43" s="513"/>
      <c r="V43" s="514"/>
      <c r="W43" s="515"/>
      <c r="X43" s="513"/>
      <c r="Y43" s="514"/>
      <c r="Z43" s="516">
        <f t="shared" si="1"/>
        <v>0</v>
      </c>
      <c r="AA43" s="517"/>
      <c r="AB43" s="518"/>
      <c r="AC43" s="519"/>
      <c r="AD43" s="520"/>
      <c r="AE43" s="520"/>
      <c r="AF43" s="520"/>
      <c r="AG43" s="521"/>
      <c r="AH43" s="497"/>
      <c r="AI43" s="498"/>
      <c r="AJ43" s="499"/>
      <c r="AK43" s="497"/>
      <c r="AL43" s="498"/>
      <c r="AM43" s="499"/>
      <c r="AN43" s="500"/>
      <c r="AO43" s="501"/>
      <c r="AP43" s="502"/>
    </row>
    <row r="44" spans="1:42" s="128" customFormat="1" ht="22.7" hidden="1" customHeight="1" outlineLevel="1" x14ac:dyDescent="0.15">
      <c r="A44" s="522"/>
      <c r="B44" s="523"/>
      <c r="C44" s="523"/>
      <c r="D44" s="524"/>
      <c r="E44" s="506" t="str">
        <f t="shared" si="0"/>
        <v/>
      </c>
      <c r="F44" s="507"/>
      <c r="G44" s="525"/>
      <c r="H44" s="526"/>
      <c r="I44" s="526"/>
      <c r="J44" s="130" t="s">
        <v>166</v>
      </c>
      <c r="K44" s="526"/>
      <c r="L44" s="526"/>
      <c r="M44" s="526"/>
      <c r="N44" s="510"/>
      <c r="O44" s="510"/>
      <c r="P44" s="510"/>
      <c r="Q44" s="527"/>
      <c r="R44" s="527"/>
      <c r="S44" s="527"/>
      <c r="T44" s="512"/>
      <c r="U44" s="513"/>
      <c r="V44" s="514"/>
      <c r="W44" s="515"/>
      <c r="X44" s="513"/>
      <c r="Y44" s="514"/>
      <c r="Z44" s="516">
        <f t="shared" si="1"/>
        <v>0</v>
      </c>
      <c r="AA44" s="517"/>
      <c r="AB44" s="518"/>
      <c r="AC44" s="519"/>
      <c r="AD44" s="520"/>
      <c r="AE44" s="520"/>
      <c r="AF44" s="520"/>
      <c r="AG44" s="521"/>
      <c r="AH44" s="497"/>
      <c r="AI44" s="498"/>
      <c r="AJ44" s="499"/>
      <c r="AK44" s="497"/>
      <c r="AL44" s="498"/>
      <c r="AM44" s="499"/>
      <c r="AN44" s="500"/>
      <c r="AO44" s="501"/>
      <c r="AP44" s="502"/>
    </row>
    <row r="45" spans="1:42" s="128" customFormat="1" ht="22.7" hidden="1" customHeight="1" outlineLevel="1" x14ac:dyDescent="0.15">
      <c r="A45" s="503"/>
      <c r="B45" s="504"/>
      <c r="C45" s="504"/>
      <c r="D45" s="505"/>
      <c r="E45" s="506" t="str">
        <f t="shared" si="0"/>
        <v/>
      </c>
      <c r="F45" s="507"/>
      <c r="G45" s="508"/>
      <c r="H45" s="509"/>
      <c r="I45" s="509"/>
      <c r="J45" s="129" t="s">
        <v>166</v>
      </c>
      <c r="K45" s="509"/>
      <c r="L45" s="509"/>
      <c r="M45" s="509"/>
      <c r="N45" s="510"/>
      <c r="O45" s="510"/>
      <c r="P45" s="510"/>
      <c r="Q45" s="511"/>
      <c r="R45" s="511"/>
      <c r="S45" s="511"/>
      <c r="T45" s="512"/>
      <c r="U45" s="513"/>
      <c r="V45" s="514"/>
      <c r="W45" s="515"/>
      <c r="X45" s="513"/>
      <c r="Y45" s="514"/>
      <c r="Z45" s="516">
        <f t="shared" si="1"/>
        <v>0</v>
      </c>
      <c r="AA45" s="517"/>
      <c r="AB45" s="518"/>
      <c r="AC45" s="519"/>
      <c r="AD45" s="520"/>
      <c r="AE45" s="520"/>
      <c r="AF45" s="520"/>
      <c r="AG45" s="521"/>
      <c r="AH45" s="497"/>
      <c r="AI45" s="498"/>
      <c r="AJ45" s="499"/>
      <c r="AK45" s="497"/>
      <c r="AL45" s="498"/>
      <c r="AM45" s="499"/>
      <c r="AN45" s="500"/>
      <c r="AO45" s="501"/>
      <c r="AP45" s="502"/>
    </row>
    <row r="46" spans="1:42" s="128" customFormat="1" ht="22.7" hidden="1" customHeight="1" outlineLevel="1" x14ac:dyDescent="0.15">
      <c r="A46" s="503"/>
      <c r="B46" s="504"/>
      <c r="C46" s="504"/>
      <c r="D46" s="505"/>
      <c r="E46" s="506" t="str">
        <f t="shared" si="0"/>
        <v/>
      </c>
      <c r="F46" s="507"/>
      <c r="G46" s="508"/>
      <c r="H46" s="509"/>
      <c r="I46" s="509"/>
      <c r="J46" s="129" t="s">
        <v>166</v>
      </c>
      <c r="K46" s="509"/>
      <c r="L46" s="509"/>
      <c r="M46" s="509"/>
      <c r="N46" s="510"/>
      <c r="O46" s="510"/>
      <c r="P46" s="510"/>
      <c r="Q46" s="511"/>
      <c r="R46" s="511"/>
      <c r="S46" s="511"/>
      <c r="T46" s="512"/>
      <c r="U46" s="513"/>
      <c r="V46" s="514"/>
      <c r="W46" s="515"/>
      <c r="X46" s="513"/>
      <c r="Y46" s="514"/>
      <c r="Z46" s="516">
        <f t="shared" si="1"/>
        <v>0</v>
      </c>
      <c r="AA46" s="517"/>
      <c r="AB46" s="518"/>
      <c r="AC46" s="519"/>
      <c r="AD46" s="520"/>
      <c r="AE46" s="520"/>
      <c r="AF46" s="520"/>
      <c r="AG46" s="521"/>
      <c r="AH46" s="497"/>
      <c r="AI46" s="498"/>
      <c r="AJ46" s="499"/>
      <c r="AK46" s="497"/>
      <c r="AL46" s="498"/>
      <c r="AM46" s="499"/>
      <c r="AN46" s="500"/>
      <c r="AO46" s="501"/>
      <c r="AP46" s="502"/>
    </row>
    <row r="47" spans="1:42" s="128" customFormat="1" ht="22.7" hidden="1" customHeight="1" outlineLevel="1" x14ac:dyDescent="0.15">
      <c r="A47" s="503"/>
      <c r="B47" s="504"/>
      <c r="C47" s="504"/>
      <c r="D47" s="505"/>
      <c r="E47" s="506" t="str">
        <f t="shared" si="0"/>
        <v/>
      </c>
      <c r="F47" s="507"/>
      <c r="G47" s="508"/>
      <c r="H47" s="509"/>
      <c r="I47" s="509"/>
      <c r="J47" s="129" t="s">
        <v>166</v>
      </c>
      <c r="K47" s="509"/>
      <c r="L47" s="509"/>
      <c r="M47" s="509"/>
      <c r="N47" s="510"/>
      <c r="O47" s="510"/>
      <c r="P47" s="510"/>
      <c r="Q47" s="511"/>
      <c r="R47" s="511"/>
      <c r="S47" s="511"/>
      <c r="T47" s="512"/>
      <c r="U47" s="513"/>
      <c r="V47" s="514"/>
      <c r="W47" s="515"/>
      <c r="X47" s="513"/>
      <c r="Y47" s="514"/>
      <c r="Z47" s="516">
        <f t="shared" si="1"/>
        <v>0</v>
      </c>
      <c r="AA47" s="517"/>
      <c r="AB47" s="518"/>
      <c r="AC47" s="519"/>
      <c r="AD47" s="520"/>
      <c r="AE47" s="520"/>
      <c r="AF47" s="520"/>
      <c r="AG47" s="521"/>
      <c r="AH47" s="497"/>
      <c r="AI47" s="498"/>
      <c r="AJ47" s="499"/>
      <c r="AK47" s="497"/>
      <c r="AL47" s="498"/>
      <c r="AM47" s="499"/>
      <c r="AN47" s="500"/>
      <c r="AO47" s="501"/>
      <c r="AP47" s="502"/>
    </row>
    <row r="48" spans="1:42" s="128" customFormat="1" ht="22.7" hidden="1" customHeight="1" outlineLevel="1" x14ac:dyDescent="0.15">
      <c r="A48" s="503"/>
      <c r="B48" s="504"/>
      <c r="C48" s="504"/>
      <c r="D48" s="505"/>
      <c r="E48" s="506" t="str">
        <f t="shared" si="0"/>
        <v/>
      </c>
      <c r="F48" s="507"/>
      <c r="G48" s="525"/>
      <c r="H48" s="526"/>
      <c r="I48" s="526"/>
      <c r="J48" s="130" t="s">
        <v>166</v>
      </c>
      <c r="K48" s="526"/>
      <c r="L48" s="526"/>
      <c r="M48" s="526"/>
      <c r="N48" s="510"/>
      <c r="O48" s="510"/>
      <c r="P48" s="510"/>
      <c r="Q48" s="527"/>
      <c r="R48" s="527"/>
      <c r="S48" s="527"/>
      <c r="T48" s="512"/>
      <c r="U48" s="513"/>
      <c r="V48" s="514"/>
      <c r="W48" s="515"/>
      <c r="X48" s="513"/>
      <c r="Y48" s="514"/>
      <c r="Z48" s="516">
        <f t="shared" si="1"/>
        <v>0</v>
      </c>
      <c r="AA48" s="517"/>
      <c r="AB48" s="518"/>
      <c r="AC48" s="519"/>
      <c r="AD48" s="520"/>
      <c r="AE48" s="520"/>
      <c r="AF48" s="520"/>
      <c r="AG48" s="521"/>
      <c r="AH48" s="497"/>
      <c r="AI48" s="498"/>
      <c r="AJ48" s="499"/>
      <c r="AK48" s="497"/>
      <c r="AL48" s="498"/>
      <c r="AM48" s="499"/>
      <c r="AN48" s="500"/>
      <c r="AO48" s="501"/>
      <c r="AP48" s="502"/>
    </row>
    <row r="49" spans="1:42" s="128" customFormat="1" ht="22.7" hidden="1" customHeight="1" outlineLevel="1" x14ac:dyDescent="0.15">
      <c r="A49" s="503"/>
      <c r="B49" s="504"/>
      <c r="C49" s="504"/>
      <c r="D49" s="505"/>
      <c r="E49" s="506" t="str">
        <f t="shared" si="0"/>
        <v/>
      </c>
      <c r="F49" s="507"/>
      <c r="G49" s="508"/>
      <c r="H49" s="509"/>
      <c r="I49" s="509"/>
      <c r="J49" s="129" t="s">
        <v>166</v>
      </c>
      <c r="K49" s="509"/>
      <c r="L49" s="509"/>
      <c r="M49" s="509"/>
      <c r="N49" s="510"/>
      <c r="O49" s="510"/>
      <c r="P49" s="510"/>
      <c r="Q49" s="511"/>
      <c r="R49" s="511"/>
      <c r="S49" s="511"/>
      <c r="T49" s="512"/>
      <c r="U49" s="513"/>
      <c r="V49" s="514"/>
      <c r="W49" s="515"/>
      <c r="X49" s="513"/>
      <c r="Y49" s="514"/>
      <c r="Z49" s="516">
        <f t="shared" si="1"/>
        <v>0</v>
      </c>
      <c r="AA49" s="517"/>
      <c r="AB49" s="518"/>
      <c r="AC49" s="519"/>
      <c r="AD49" s="520"/>
      <c r="AE49" s="520"/>
      <c r="AF49" s="520"/>
      <c r="AG49" s="521"/>
      <c r="AH49" s="497"/>
      <c r="AI49" s="498"/>
      <c r="AJ49" s="499"/>
      <c r="AK49" s="497"/>
      <c r="AL49" s="498"/>
      <c r="AM49" s="499"/>
      <c r="AN49" s="500"/>
      <c r="AO49" s="501"/>
      <c r="AP49" s="502"/>
    </row>
    <row r="50" spans="1:42" s="128" customFormat="1" ht="22.7" hidden="1" customHeight="1" outlineLevel="1" x14ac:dyDescent="0.15">
      <c r="A50" s="503"/>
      <c r="B50" s="504"/>
      <c r="C50" s="504"/>
      <c r="D50" s="505"/>
      <c r="E50" s="506" t="str">
        <f t="shared" si="0"/>
        <v/>
      </c>
      <c r="F50" s="507"/>
      <c r="G50" s="508"/>
      <c r="H50" s="509"/>
      <c r="I50" s="509"/>
      <c r="J50" s="129" t="s">
        <v>166</v>
      </c>
      <c r="K50" s="509"/>
      <c r="L50" s="509"/>
      <c r="M50" s="509"/>
      <c r="N50" s="510"/>
      <c r="O50" s="510"/>
      <c r="P50" s="510"/>
      <c r="Q50" s="511"/>
      <c r="R50" s="511"/>
      <c r="S50" s="511"/>
      <c r="T50" s="512"/>
      <c r="U50" s="513"/>
      <c r="V50" s="514"/>
      <c r="W50" s="515"/>
      <c r="X50" s="513"/>
      <c r="Y50" s="514"/>
      <c r="Z50" s="516">
        <f t="shared" si="1"/>
        <v>0</v>
      </c>
      <c r="AA50" s="517"/>
      <c r="AB50" s="518"/>
      <c r="AC50" s="519"/>
      <c r="AD50" s="520"/>
      <c r="AE50" s="520"/>
      <c r="AF50" s="520"/>
      <c r="AG50" s="521"/>
      <c r="AH50" s="497"/>
      <c r="AI50" s="498"/>
      <c r="AJ50" s="499"/>
      <c r="AK50" s="497"/>
      <c r="AL50" s="498"/>
      <c r="AM50" s="499"/>
      <c r="AN50" s="500"/>
      <c r="AO50" s="501"/>
      <c r="AP50" s="502"/>
    </row>
    <row r="51" spans="1:42" s="128" customFormat="1" ht="22.7" hidden="1" customHeight="1" outlineLevel="1" thickBot="1" x14ac:dyDescent="0.2">
      <c r="A51" s="503"/>
      <c r="B51" s="504"/>
      <c r="C51" s="504"/>
      <c r="D51" s="505"/>
      <c r="E51" s="506" t="str">
        <f t="shared" si="0"/>
        <v/>
      </c>
      <c r="F51" s="507"/>
      <c r="G51" s="562"/>
      <c r="H51" s="563"/>
      <c r="I51" s="563"/>
      <c r="J51" s="23" t="s">
        <v>166</v>
      </c>
      <c r="K51" s="563"/>
      <c r="L51" s="563"/>
      <c r="M51" s="563"/>
      <c r="N51" s="510"/>
      <c r="O51" s="510"/>
      <c r="P51" s="510"/>
      <c r="Q51" s="564"/>
      <c r="R51" s="564"/>
      <c r="S51" s="564"/>
      <c r="T51" s="565"/>
      <c r="U51" s="566"/>
      <c r="V51" s="567"/>
      <c r="W51" s="568"/>
      <c r="X51" s="566"/>
      <c r="Y51" s="567"/>
      <c r="Z51" s="569">
        <f t="shared" si="1"/>
        <v>0</v>
      </c>
      <c r="AA51" s="570"/>
      <c r="AB51" s="571"/>
      <c r="AC51" s="519"/>
      <c r="AD51" s="520"/>
      <c r="AE51" s="520"/>
      <c r="AF51" s="520"/>
      <c r="AG51" s="521"/>
      <c r="AH51" s="552"/>
      <c r="AI51" s="553"/>
      <c r="AJ51" s="554"/>
      <c r="AK51" s="552"/>
      <c r="AL51" s="553"/>
      <c r="AM51" s="554"/>
      <c r="AN51" s="555"/>
      <c r="AO51" s="556"/>
      <c r="AP51" s="557"/>
    </row>
    <row r="52" spans="1:42" ht="15" customHeight="1" collapsed="1" thickTop="1" x14ac:dyDescent="0.15">
      <c r="A52" s="558" t="s">
        <v>165</v>
      </c>
      <c r="B52" s="559"/>
      <c r="C52" s="559"/>
      <c r="D52" s="559"/>
      <c r="E52" s="559"/>
      <c r="F52" s="559"/>
      <c r="G52" s="559"/>
      <c r="H52" s="559"/>
      <c r="I52" s="559"/>
      <c r="J52" s="559"/>
      <c r="K52" s="559"/>
      <c r="L52" s="559"/>
      <c r="M52" s="559"/>
      <c r="N52" s="559"/>
      <c r="O52" s="559"/>
      <c r="P52" s="559"/>
      <c r="Q52" s="559"/>
      <c r="R52" s="559"/>
      <c r="S52" s="559"/>
      <c r="T52" s="559"/>
      <c r="U52" s="559"/>
      <c r="V52" s="559"/>
      <c r="W52" s="559"/>
      <c r="X52" s="559"/>
      <c r="Y52" s="559"/>
      <c r="Z52" s="540" t="s">
        <v>164</v>
      </c>
      <c r="AA52" s="541"/>
      <c r="AB52" s="542"/>
      <c r="AC52" s="540" t="s">
        <v>163</v>
      </c>
      <c r="AD52" s="541"/>
      <c r="AE52" s="541"/>
      <c r="AF52" s="541"/>
      <c r="AG52" s="542"/>
      <c r="AH52" s="540" t="s">
        <v>162</v>
      </c>
      <c r="AI52" s="541"/>
      <c r="AJ52" s="542"/>
      <c r="AK52" s="540" t="s">
        <v>161</v>
      </c>
      <c r="AL52" s="541"/>
      <c r="AM52" s="542"/>
      <c r="AN52" s="543"/>
      <c r="AO52" s="544"/>
      <c r="AP52" s="545"/>
    </row>
    <row r="53" spans="1:42" ht="22.7" customHeight="1" thickBot="1" x14ac:dyDescent="0.2">
      <c r="A53" s="560"/>
      <c r="B53" s="561"/>
      <c r="C53" s="561"/>
      <c r="D53" s="561"/>
      <c r="E53" s="561"/>
      <c r="F53" s="561"/>
      <c r="G53" s="561"/>
      <c r="H53" s="561"/>
      <c r="I53" s="561"/>
      <c r="J53" s="561"/>
      <c r="K53" s="561"/>
      <c r="L53" s="561"/>
      <c r="M53" s="561"/>
      <c r="N53" s="561"/>
      <c r="O53" s="561"/>
      <c r="P53" s="561"/>
      <c r="Q53" s="561"/>
      <c r="R53" s="561"/>
      <c r="S53" s="561"/>
      <c r="T53" s="561"/>
      <c r="U53" s="561"/>
      <c r="V53" s="561"/>
      <c r="W53" s="561"/>
      <c r="X53" s="561"/>
      <c r="Y53" s="561"/>
      <c r="Z53" s="549">
        <f>SUM(Z23:AB51)</f>
        <v>0</v>
      </c>
      <c r="AA53" s="550"/>
      <c r="AB53" s="551"/>
      <c r="AC53" s="549">
        <f>ROUNDDOWN((SUMIFS(Q23:S51,N23:P51,"自家用車")),0)*37</f>
        <v>0</v>
      </c>
      <c r="AD53" s="550"/>
      <c r="AE53" s="550"/>
      <c r="AF53" s="550"/>
      <c r="AG53" s="551"/>
      <c r="AH53" s="549">
        <f>SUM(AH23:AJ51)</f>
        <v>0</v>
      </c>
      <c r="AI53" s="550"/>
      <c r="AJ53" s="551"/>
      <c r="AK53" s="549">
        <f>SUM(AK23:AM51)</f>
        <v>0</v>
      </c>
      <c r="AL53" s="550"/>
      <c r="AM53" s="551"/>
      <c r="AN53" s="546"/>
      <c r="AO53" s="547"/>
      <c r="AP53" s="548"/>
    </row>
    <row r="54" spans="1:42" ht="11.25" customHeight="1" thickBot="1" x14ac:dyDescent="0.2">
      <c r="A54" s="582"/>
      <c r="B54" s="582"/>
      <c r="C54" s="582"/>
      <c r="D54" s="582"/>
      <c r="E54" s="582"/>
      <c r="F54" s="582"/>
      <c r="G54" s="582"/>
      <c r="H54" s="582"/>
      <c r="I54" s="582"/>
      <c r="J54" s="582"/>
      <c r="K54" s="582"/>
      <c r="L54" s="582"/>
      <c r="M54" s="582"/>
      <c r="N54" s="582"/>
      <c r="O54" s="582"/>
      <c r="P54" s="582"/>
      <c r="Q54" s="582"/>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row>
    <row r="55" spans="1:42" ht="15" customHeight="1" x14ac:dyDescent="0.15">
      <c r="A55" s="583" t="s">
        <v>160</v>
      </c>
      <c r="B55" s="584"/>
      <c r="C55" s="584"/>
      <c r="D55" s="584"/>
      <c r="E55" s="20"/>
      <c r="F55" s="21" t="s">
        <v>159</v>
      </c>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19"/>
    </row>
    <row r="56" spans="1:42" ht="15" customHeight="1" x14ac:dyDescent="0.15">
      <c r="A56" s="534"/>
      <c r="B56" s="535"/>
      <c r="C56" s="535"/>
      <c r="D56" s="535"/>
      <c r="E56" s="535"/>
      <c r="F56" s="535"/>
      <c r="G56" s="535"/>
      <c r="H56" s="535"/>
      <c r="I56" s="535"/>
      <c r="J56" s="535"/>
      <c r="K56" s="535"/>
      <c r="L56" s="535"/>
      <c r="M56" s="535"/>
      <c r="N56" s="535"/>
      <c r="O56" s="535"/>
      <c r="P56" s="535"/>
      <c r="Q56" s="535"/>
      <c r="R56" s="535"/>
      <c r="S56" s="535"/>
      <c r="T56" s="535"/>
      <c r="U56" s="535"/>
      <c r="V56" s="535"/>
      <c r="W56" s="535"/>
      <c r="X56" s="535"/>
      <c r="Y56" s="535"/>
      <c r="Z56" s="535"/>
      <c r="AA56" s="535"/>
      <c r="AB56" s="535"/>
      <c r="AC56" s="535"/>
      <c r="AD56" s="535"/>
      <c r="AE56" s="535"/>
      <c r="AF56" s="535"/>
      <c r="AG56" s="535"/>
      <c r="AH56" s="535"/>
      <c r="AI56" s="535"/>
      <c r="AJ56" s="535"/>
      <c r="AK56" s="535"/>
      <c r="AL56" s="535"/>
      <c r="AM56" s="535"/>
      <c r="AN56" s="535"/>
      <c r="AO56" s="535"/>
      <c r="AP56" s="536"/>
    </row>
    <row r="57" spans="1:42" ht="15" customHeight="1" thickBot="1" x14ac:dyDescent="0.2">
      <c r="A57" s="537"/>
      <c r="B57" s="538"/>
      <c r="C57" s="538"/>
      <c r="D57" s="538"/>
      <c r="E57" s="538"/>
      <c r="F57" s="538"/>
      <c r="G57" s="538"/>
      <c r="H57" s="538"/>
      <c r="I57" s="538"/>
      <c r="J57" s="538"/>
      <c r="K57" s="538"/>
      <c r="L57" s="538"/>
      <c r="M57" s="538"/>
      <c r="N57" s="538"/>
      <c r="O57" s="538"/>
      <c r="P57" s="538"/>
      <c r="Q57" s="538"/>
      <c r="R57" s="538"/>
      <c r="S57" s="538"/>
      <c r="T57" s="538"/>
      <c r="U57" s="538"/>
      <c r="V57" s="538"/>
      <c r="W57" s="538"/>
      <c r="X57" s="538"/>
      <c r="Y57" s="538"/>
      <c r="Z57" s="538"/>
      <c r="AA57" s="538"/>
      <c r="AB57" s="538"/>
      <c r="AC57" s="538"/>
      <c r="AD57" s="538"/>
      <c r="AE57" s="538"/>
      <c r="AF57" s="538"/>
      <c r="AG57" s="538"/>
      <c r="AH57" s="538"/>
      <c r="AI57" s="538"/>
      <c r="AJ57" s="538"/>
      <c r="AK57" s="538"/>
      <c r="AL57" s="538"/>
      <c r="AM57" s="538"/>
      <c r="AN57" s="538"/>
      <c r="AO57" s="538"/>
      <c r="AP57" s="539"/>
    </row>
    <row r="58" spans="1:42" ht="15" customHeight="1" x14ac:dyDescent="0.15">
      <c r="A58" s="18" t="s">
        <v>296</v>
      </c>
      <c r="B58" s="17"/>
      <c r="C58" s="17"/>
      <c r="D58" s="17"/>
      <c r="E58" s="17"/>
      <c r="F58" s="17"/>
      <c r="G58" s="17"/>
      <c r="H58" s="17"/>
      <c r="I58" s="17"/>
      <c r="J58" s="17"/>
      <c r="K58" s="17"/>
      <c r="L58" s="17"/>
      <c r="M58" s="17"/>
      <c r="N58" s="17"/>
      <c r="O58" s="17"/>
      <c r="P58" s="533"/>
      <c r="Q58" s="533"/>
      <c r="R58" s="533"/>
      <c r="S58" s="533"/>
      <c r="T58" s="533"/>
      <c r="U58" s="533"/>
      <c r="V58" s="533"/>
      <c r="W58" s="533"/>
      <c r="X58" s="533"/>
      <c r="Y58" s="533"/>
      <c r="Z58" s="533"/>
      <c r="AA58" s="533"/>
      <c r="AB58" s="533"/>
      <c r="AC58" s="533"/>
      <c r="AD58" s="533"/>
      <c r="AE58" s="533"/>
      <c r="AF58" s="533"/>
      <c r="AG58" s="533"/>
      <c r="AH58" s="533"/>
      <c r="AI58" s="533"/>
      <c r="AJ58" s="533"/>
      <c r="AK58" s="533"/>
      <c r="AL58" s="533"/>
      <c r="AM58" s="533"/>
      <c r="AN58" s="533"/>
      <c r="AO58" s="533"/>
      <c r="AP58" s="533"/>
    </row>
    <row r="59" spans="1:42" ht="15" customHeight="1" x14ac:dyDescent="0.15">
      <c r="A59" s="15" t="s">
        <v>11</v>
      </c>
      <c r="B59" s="17"/>
      <c r="C59" s="17"/>
      <c r="D59" s="17"/>
      <c r="E59" s="17"/>
      <c r="F59" s="17"/>
      <c r="G59" s="17"/>
      <c r="H59" s="17"/>
      <c r="I59" s="17"/>
      <c r="J59" s="17"/>
      <c r="K59" s="17"/>
      <c r="L59" s="17"/>
      <c r="M59" s="17"/>
      <c r="N59" s="17"/>
      <c r="O59" s="17"/>
      <c r="P59" s="17"/>
      <c r="Q59" s="17"/>
      <c r="R59" s="17"/>
      <c r="S59" s="17"/>
      <c r="T59" s="17"/>
      <c r="U59" s="17"/>
      <c r="V59" s="17"/>
      <c r="W59" s="572"/>
      <c r="X59" s="572"/>
      <c r="Y59" s="572"/>
      <c r="Z59" s="572"/>
      <c r="AA59" s="572"/>
      <c r="AB59" s="572"/>
      <c r="AC59" s="572"/>
      <c r="AD59" s="572"/>
      <c r="AE59" s="572"/>
      <c r="AF59" s="572"/>
      <c r="AG59" s="572"/>
      <c r="AH59" s="572"/>
      <c r="AI59" s="572"/>
      <c r="AJ59" s="572"/>
      <c r="AK59" s="572"/>
      <c r="AL59" s="572"/>
      <c r="AM59" s="572"/>
      <c r="AN59" s="572"/>
      <c r="AO59" s="572"/>
      <c r="AP59" s="572"/>
    </row>
  </sheetData>
  <mergeCells count="468">
    <mergeCell ref="A1:G1"/>
    <mergeCell ref="A2:AP2"/>
    <mergeCell ref="A3:AP3"/>
    <mergeCell ref="A4:AP4"/>
    <mergeCell ref="A5:D5"/>
    <mergeCell ref="E5:F5"/>
    <mergeCell ref="G5:L5"/>
    <mergeCell ref="M5:N5"/>
    <mergeCell ref="O5:T5"/>
    <mergeCell ref="U5:V5"/>
    <mergeCell ref="W5:AB5"/>
    <mergeCell ref="AD5:AH5"/>
    <mergeCell ref="AI5:AP5"/>
    <mergeCell ref="A6:AP6"/>
    <mergeCell ref="E7:AP7"/>
    <mergeCell ref="A8:D8"/>
    <mergeCell ref="E8:S8"/>
    <mergeCell ref="T8:W8"/>
    <mergeCell ref="X8:AD8"/>
    <mergeCell ref="AE8:AP8"/>
    <mergeCell ref="A11:D11"/>
    <mergeCell ref="E11:O11"/>
    <mergeCell ref="P11:S11"/>
    <mergeCell ref="T11:AD11"/>
    <mergeCell ref="AE11:AH11"/>
    <mergeCell ref="AI11:AP11"/>
    <mergeCell ref="A9:AP9"/>
    <mergeCell ref="F10:AC10"/>
    <mergeCell ref="AD10:AE10"/>
    <mergeCell ref="AF10:AG10"/>
    <mergeCell ref="AI10:AJ10"/>
    <mergeCell ref="AL10:AM10"/>
    <mergeCell ref="AO10:AP10"/>
    <mergeCell ref="AI13:AP13"/>
    <mergeCell ref="A14:D14"/>
    <mergeCell ref="F14:G14"/>
    <mergeCell ref="I14:K14"/>
    <mergeCell ref="L14:S14"/>
    <mergeCell ref="T14:AP14"/>
    <mergeCell ref="A12:D12"/>
    <mergeCell ref="E12:O12"/>
    <mergeCell ref="P12:S12"/>
    <mergeCell ref="T12:AD12"/>
    <mergeCell ref="AE12:AP12"/>
    <mergeCell ref="A13:D13"/>
    <mergeCell ref="E13:O13"/>
    <mergeCell ref="P13:S13"/>
    <mergeCell ref="T13:AD13"/>
    <mergeCell ref="AE13:AH13"/>
    <mergeCell ref="A17:D18"/>
    <mergeCell ref="E17:R18"/>
    <mergeCell ref="S17:AP20"/>
    <mergeCell ref="A19:D20"/>
    <mergeCell ref="E19:K20"/>
    <mergeCell ref="L19:M20"/>
    <mergeCell ref="N19:N20"/>
    <mergeCell ref="A15:D15"/>
    <mergeCell ref="E15:O15"/>
    <mergeCell ref="P15:S15"/>
    <mergeCell ref="T15:AD15"/>
    <mergeCell ref="AE15:AP15"/>
    <mergeCell ref="A16:AP16"/>
    <mergeCell ref="W21:Y22"/>
    <mergeCell ref="Z21:AB22"/>
    <mergeCell ref="AC21:AG22"/>
    <mergeCell ref="AH21:AJ22"/>
    <mergeCell ref="AK21:AM22"/>
    <mergeCell ref="AN21:AP22"/>
    <mergeCell ref="A21:D22"/>
    <mergeCell ref="E21:F22"/>
    <mergeCell ref="G21:M21"/>
    <mergeCell ref="N21:P22"/>
    <mergeCell ref="Q21:S22"/>
    <mergeCell ref="T21:V22"/>
    <mergeCell ref="G22:I22"/>
    <mergeCell ref="K22:M22"/>
    <mergeCell ref="AN23:AP23"/>
    <mergeCell ref="A24:D24"/>
    <mergeCell ref="E24:F24"/>
    <mergeCell ref="G24:I24"/>
    <mergeCell ref="K24:M24"/>
    <mergeCell ref="N24:P24"/>
    <mergeCell ref="Q24:S24"/>
    <mergeCell ref="T24:V24"/>
    <mergeCell ref="W24:Y24"/>
    <mergeCell ref="Z24:AB24"/>
    <mergeCell ref="T23:V23"/>
    <mergeCell ref="W23:Y23"/>
    <mergeCell ref="Z23:AB23"/>
    <mergeCell ref="AC23:AG23"/>
    <mergeCell ref="AH23:AJ23"/>
    <mergeCell ref="AK23:AM23"/>
    <mergeCell ref="A23:D23"/>
    <mergeCell ref="E23:F23"/>
    <mergeCell ref="G23:I23"/>
    <mergeCell ref="K23:M23"/>
    <mergeCell ref="N23:P23"/>
    <mergeCell ref="Q23:S23"/>
    <mergeCell ref="AC24:AG24"/>
    <mergeCell ref="AH24:AJ24"/>
    <mergeCell ref="AK24:AM24"/>
    <mergeCell ref="AN24:AP24"/>
    <mergeCell ref="A25:D25"/>
    <mergeCell ref="E25:F25"/>
    <mergeCell ref="G25:I25"/>
    <mergeCell ref="K25:M25"/>
    <mergeCell ref="N25:P25"/>
    <mergeCell ref="Q25:S25"/>
    <mergeCell ref="AN25:AP25"/>
    <mergeCell ref="T25:V25"/>
    <mergeCell ref="W25:Y25"/>
    <mergeCell ref="Z25:AB25"/>
    <mergeCell ref="AC25:AG25"/>
    <mergeCell ref="AH25:AJ25"/>
    <mergeCell ref="AK25:AM25"/>
    <mergeCell ref="AN26:AP26"/>
    <mergeCell ref="A27:D27"/>
    <mergeCell ref="E27:F27"/>
    <mergeCell ref="G27:I27"/>
    <mergeCell ref="K27:M27"/>
    <mergeCell ref="N27:P27"/>
    <mergeCell ref="Q27:S27"/>
    <mergeCell ref="AN27:AP27"/>
    <mergeCell ref="T27:V27"/>
    <mergeCell ref="W27:Y27"/>
    <mergeCell ref="Z27:AB27"/>
    <mergeCell ref="AC27:AG27"/>
    <mergeCell ref="AH27:AJ27"/>
    <mergeCell ref="AK27:AM27"/>
    <mergeCell ref="A26:D26"/>
    <mergeCell ref="E26:F26"/>
    <mergeCell ref="G26:I26"/>
    <mergeCell ref="K26:M26"/>
    <mergeCell ref="N26:P26"/>
    <mergeCell ref="Q26:S26"/>
    <mergeCell ref="T26:V26"/>
    <mergeCell ref="W26:Y26"/>
    <mergeCell ref="Z26:AB26"/>
    <mergeCell ref="K28:M28"/>
    <mergeCell ref="N28:P28"/>
    <mergeCell ref="Q28:S28"/>
    <mergeCell ref="T28:V28"/>
    <mergeCell ref="W28:Y28"/>
    <mergeCell ref="Z28:AB28"/>
    <mergeCell ref="AC26:AG26"/>
    <mergeCell ref="AH26:AJ26"/>
    <mergeCell ref="AK26:AM26"/>
    <mergeCell ref="Q30:S30"/>
    <mergeCell ref="T30:V30"/>
    <mergeCell ref="W30:Y30"/>
    <mergeCell ref="Z30:AB30"/>
    <mergeCell ref="AC28:AG28"/>
    <mergeCell ref="AH28:AJ28"/>
    <mergeCell ref="AK28:AM28"/>
    <mergeCell ref="AN28:AP28"/>
    <mergeCell ref="A29:D29"/>
    <mergeCell ref="E29:F29"/>
    <mergeCell ref="G29:I29"/>
    <mergeCell ref="K29:M29"/>
    <mergeCell ref="N29:P29"/>
    <mergeCell ref="Q29:S29"/>
    <mergeCell ref="AN29:AP29"/>
    <mergeCell ref="T29:V29"/>
    <mergeCell ref="W29:Y29"/>
    <mergeCell ref="Z29:AB29"/>
    <mergeCell ref="AC29:AG29"/>
    <mergeCell ref="AH29:AJ29"/>
    <mergeCell ref="AK29:AM29"/>
    <mergeCell ref="A28:D28"/>
    <mergeCell ref="E28:F28"/>
    <mergeCell ref="G28:I28"/>
    <mergeCell ref="W32:Y32"/>
    <mergeCell ref="Z32:AB32"/>
    <mergeCell ref="AC30:AG30"/>
    <mergeCell ref="AH30:AJ30"/>
    <mergeCell ref="AK30:AM30"/>
    <mergeCell ref="AN30:AP30"/>
    <mergeCell ref="A31:D31"/>
    <mergeCell ref="E31:F31"/>
    <mergeCell ref="G31:I31"/>
    <mergeCell ref="K31:M31"/>
    <mergeCell ref="N31:P31"/>
    <mergeCell ref="Q31:S31"/>
    <mergeCell ref="AN31:AP31"/>
    <mergeCell ref="T31:V31"/>
    <mergeCell ref="W31:Y31"/>
    <mergeCell ref="Z31:AB31"/>
    <mergeCell ref="AC31:AG31"/>
    <mergeCell ref="AH31:AJ31"/>
    <mergeCell ref="AK31:AM31"/>
    <mergeCell ref="A30:D30"/>
    <mergeCell ref="E30:F30"/>
    <mergeCell ref="G30:I30"/>
    <mergeCell ref="K30:M30"/>
    <mergeCell ref="N30:P30"/>
    <mergeCell ref="AC32:AG32"/>
    <mergeCell ref="AH32:AJ32"/>
    <mergeCell ref="AK32:AM32"/>
    <mergeCell ref="AN32:AP32"/>
    <mergeCell ref="A33:D33"/>
    <mergeCell ref="E33:F33"/>
    <mergeCell ref="G33:I33"/>
    <mergeCell ref="K33:M33"/>
    <mergeCell ref="N33:P33"/>
    <mergeCell ref="Q33:S33"/>
    <mergeCell ref="AN33:AP33"/>
    <mergeCell ref="T33:V33"/>
    <mergeCell ref="W33:Y33"/>
    <mergeCell ref="Z33:AB33"/>
    <mergeCell ref="AC33:AG33"/>
    <mergeCell ref="AH33:AJ33"/>
    <mergeCell ref="AK33:AM33"/>
    <mergeCell ref="A32:D32"/>
    <mergeCell ref="E32:F32"/>
    <mergeCell ref="G32:I32"/>
    <mergeCell ref="K32:M32"/>
    <mergeCell ref="N32:P32"/>
    <mergeCell ref="Q32:S32"/>
    <mergeCell ref="T32:V32"/>
    <mergeCell ref="AN34:AP34"/>
    <mergeCell ref="A35:D35"/>
    <mergeCell ref="E35:F35"/>
    <mergeCell ref="G35:I35"/>
    <mergeCell ref="K35:M35"/>
    <mergeCell ref="N35:P35"/>
    <mergeCell ref="Q35:S35"/>
    <mergeCell ref="AN35:AP35"/>
    <mergeCell ref="T35:V35"/>
    <mergeCell ref="W35:Y35"/>
    <mergeCell ref="Z35:AB35"/>
    <mergeCell ref="AC35:AG35"/>
    <mergeCell ref="AH35:AJ35"/>
    <mergeCell ref="AK35:AM35"/>
    <mergeCell ref="A34:D34"/>
    <mergeCell ref="E34:F34"/>
    <mergeCell ref="G34:I34"/>
    <mergeCell ref="K34:M34"/>
    <mergeCell ref="N34:P34"/>
    <mergeCell ref="Q34:S34"/>
    <mergeCell ref="T34:V34"/>
    <mergeCell ref="W34:Y34"/>
    <mergeCell ref="Z34:AB34"/>
    <mergeCell ref="K36:M36"/>
    <mergeCell ref="N36:P36"/>
    <mergeCell ref="Q36:S36"/>
    <mergeCell ref="T36:V36"/>
    <mergeCell ref="W36:Y36"/>
    <mergeCell ref="Z36:AB36"/>
    <mergeCell ref="AC34:AG34"/>
    <mergeCell ref="AH34:AJ34"/>
    <mergeCell ref="AK34:AM34"/>
    <mergeCell ref="Q38:S38"/>
    <mergeCell ref="T38:V38"/>
    <mergeCell ref="W38:Y38"/>
    <mergeCell ref="Z38:AB38"/>
    <mergeCell ref="AC36:AG36"/>
    <mergeCell ref="AH36:AJ36"/>
    <mergeCell ref="AK36:AM36"/>
    <mergeCell ref="AN36:AP36"/>
    <mergeCell ref="A37:D37"/>
    <mergeCell ref="E37:F37"/>
    <mergeCell ref="G37:I37"/>
    <mergeCell ref="K37:M37"/>
    <mergeCell ref="N37:P37"/>
    <mergeCell ref="Q37:S37"/>
    <mergeCell ref="AN37:AP37"/>
    <mergeCell ref="T37:V37"/>
    <mergeCell ref="W37:Y37"/>
    <mergeCell ref="Z37:AB37"/>
    <mergeCell ref="AC37:AG37"/>
    <mergeCell ref="AH37:AJ37"/>
    <mergeCell ref="AK37:AM37"/>
    <mergeCell ref="A36:D36"/>
    <mergeCell ref="E36:F36"/>
    <mergeCell ref="G36:I36"/>
    <mergeCell ref="W40:Y40"/>
    <mergeCell ref="Z40:AB40"/>
    <mergeCell ref="AC38:AG38"/>
    <mergeCell ref="AH38:AJ38"/>
    <mergeCell ref="AK38:AM38"/>
    <mergeCell ref="AN38:AP38"/>
    <mergeCell ref="A39:D39"/>
    <mergeCell ref="E39:F39"/>
    <mergeCell ref="G39:I39"/>
    <mergeCell ref="K39:M39"/>
    <mergeCell ref="N39:P39"/>
    <mergeCell ref="Q39:S39"/>
    <mergeCell ref="AN39:AP39"/>
    <mergeCell ref="T39:V39"/>
    <mergeCell ref="W39:Y39"/>
    <mergeCell ref="Z39:AB39"/>
    <mergeCell ref="AC39:AG39"/>
    <mergeCell ref="AH39:AJ39"/>
    <mergeCell ref="AK39:AM39"/>
    <mergeCell ref="A38:D38"/>
    <mergeCell ref="E38:F38"/>
    <mergeCell ref="G38:I38"/>
    <mergeCell ref="K38:M38"/>
    <mergeCell ref="N38:P38"/>
    <mergeCell ref="AC40:AG40"/>
    <mergeCell ref="AH40:AJ40"/>
    <mergeCell ref="AK40:AM40"/>
    <mergeCell ref="AN40:AP40"/>
    <mergeCell ref="A41:D41"/>
    <mergeCell ref="E41:F41"/>
    <mergeCell ref="G41:I41"/>
    <mergeCell ref="K41:M41"/>
    <mergeCell ref="N41:P41"/>
    <mergeCell ref="Q41:S41"/>
    <mergeCell ref="AN41:AP41"/>
    <mergeCell ref="T41:V41"/>
    <mergeCell ref="W41:Y41"/>
    <mergeCell ref="Z41:AB41"/>
    <mergeCell ref="AC41:AG41"/>
    <mergeCell ref="AH41:AJ41"/>
    <mergeCell ref="AK41:AM41"/>
    <mergeCell ref="A40:D40"/>
    <mergeCell ref="E40:F40"/>
    <mergeCell ref="G40:I40"/>
    <mergeCell ref="K40:M40"/>
    <mergeCell ref="N40:P40"/>
    <mergeCell ref="Q40:S40"/>
    <mergeCell ref="T40:V40"/>
    <mergeCell ref="AN42:AP42"/>
    <mergeCell ref="A43:D43"/>
    <mergeCell ref="E43:F43"/>
    <mergeCell ref="G43:I43"/>
    <mergeCell ref="K43:M43"/>
    <mergeCell ref="N43:P43"/>
    <mergeCell ref="Q43:S43"/>
    <mergeCell ref="AN43:AP43"/>
    <mergeCell ref="T43:V43"/>
    <mergeCell ref="W43:Y43"/>
    <mergeCell ref="Z43:AB43"/>
    <mergeCell ref="AC43:AG43"/>
    <mergeCell ref="AH43:AJ43"/>
    <mergeCell ref="AK43:AM43"/>
    <mergeCell ref="A42:D42"/>
    <mergeCell ref="E42:F42"/>
    <mergeCell ref="G42:I42"/>
    <mergeCell ref="K42:M42"/>
    <mergeCell ref="N42:P42"/>
    <mergeCell ref="Q42:S42"/>
    <mergeCell ref="T42:V42"/>
    <mergeCell ref="W42:Y42"/>
    <mergeCell ref="Z42:AB42"/>
    <mergeCell ref="K44:M44"/>
    <mergeCell ref="N44:P44"/>
    <mergeCell ref="Q44:S44"/>
    <mergeCell ref="T44:V44"/>
    <mergeCell ref="W44:Y44"/>
    <mergeCell ref="Z44:AB44"/>
    <mergeCell ref="AC42:AG42"/>
    <mergeCell ref="AH42:AJ42"/>
    <mergeCell ref="AK42:AM42"/>
    <mergeCell ref="Q46:S46"/>
    <mergeCell ref="T46:V46"/>
    <mergeCell ref="W46:Y46"/>
    <mergeCell ref="Z46:AB46"/>
    <mergeCell ref="AC44:AG44"/>
    <mergeCell ref="AH44:AJ44"/>
    <mergeCell ref="AK44:AM44"/>
    <mergeCell ref="AN44:AP44"/>
    <mergeCell ref="A45:D45"/>
    <mergeCell ref="E45:F45"/>
    <mergeCell ref="G45:I45"/>
    <mergeCell ref="K45:M45"/>
    <mergeCell ref="N45:P45"/>
    <mergeCell ref="Q45:S45"/>
    <mergeCell ref="AN45:AP45"/>
    <mergeCell ref="T45:V45"/>
    <mergeCell ref="W45:Y45"/>
    <mergeCell ref="Z45:AB45"/>
    <mergeCell ref="AC45:AG45"/>
    <mergeCell ref="AH45:AJ45"/>
    <mergeCell ref="AK45:AM45"/>
    <mergeCell ref="A44:D44"/>
    <mergeCell ref="E44:F44"/>
    <mergeCell ref="G44:I44"/>
    <mergeCell ref="W48:Y48"/>
    <mergeCell ref="Z48:AB48"/>
    <mergeCell ref="AC46:AG46"/>
    <mergeCell ref="AH46:AJ46"/>
    <mergeCell ref="AK46:AM46"/>
    <mergeCell ref="AN46:AP46"/>
    <mergeCell ref="A47:D47"/>
    <mergeCell ref="E47:F47"/>
    <mergeCell ref="G47:I47"/>
    <mergeCell ref="K47:M47"/>
    <mergeCell ref="N47:P47"/>
    <mergeCell ref="Q47:S47"/>
    <mergeCell ref="AN47:AP47"/>
    <mergeCell ref="T47:V47"/>
    <mergeCell ref="W47:Y47"/>
    <mergeCell ref="Z47:AB47"/>
    <mergeCell ref="AC47:AG47"/>
    <mergeCell ref="AH47:AJ47"/>
    <mergeCell ref="AK47:AM47"/>
    <mergeCell ref="A46:D46"/>
    <mergeCell ref="E46:F46"/>
    <mergeCell ref="G46:I46"/>
    <mergeCell ref="K46:M46"/>
    <mergeCell ref="N46:P46"/>
    <mergeCell ref="AC48:AG48"/>
    <mergeCell ref="AH48:AJ48"/>
    <mergeCell ref="AK48:AM48"/>
    <mergeCell ref="AN48:AP48"/>
    <mergeCell ref="A49:D49"/>
    <mergeCell ref="E49:F49"/>
    <mergeCell ref="G49:I49"/>
    <mergeCell ref="K49:M49"/>
    <mergeCell ref="N49:P49"/>
    <mergeCell ref="Q49:S49"/>
    <mergeCell ref="AN49:AP49"/>
    <mergeCell ref="T49:V49"/>
    <mergeCell ref="W49:Y49"/>
    <mergeCell ref="Z49:AB49"/>
    <mergeCell ref="AC49:AG49"/>
    <mergeCell ref="AH49:AJ49"/>
    <mergeCell ref="AK49:AM49"/>
    <mergeCell ref="A48:D48"/>
    <mergeCell ref="E48:F48"/>
    <mergeCell ref="G48:I48"/>
    <mergeCell ref="K48:M48"/>
    <mergeCell ref="N48:P48"/>
    <mergeCell ref="Q48:S48"/>
    <mergeCell ref="T48:V48"/>
    <mergeCell ref="AC50:AG50"/>
    <mergeCell ref="AH50:AJ50"/>
    <mergeCell ref="AK50:AM50"/>
    <mergeCell ref="AN50:AP50"/>
    <mergeCell ref="A51:D51"/>
    <mergeCell ref="E51:F51"/>
    <mergeCell ref="G51:I51"/>
    <mergeCell ref="K51:M51"/>
    <mergeCell ref="N51:P51"/>
    <mergeCell ref="Q51:S51"/>
    <mergeCell ref="A50:D50"/>
    <mergeCell ref="E50:F50"/>
    <mergeCell ref="G50:I50"/>
    <mergeCell ref="K50:M50"/>
    <mergeCell ref="N50:P50"/>
    <mergeCell ref="Q50:S50"/>
    <mergeCell ref="T50:V50"/>
    <mergeCell ref="W50:Y50"/>
    <mergeCell ref="Z50:AB50"/>
    <mergeCell ref="AK53:AM53"/>
    <mergeCell ref="A54:AP54"/>
    <mergeCell ref="A55:D55"/>
    <mergeCell ref="A56:AP57"/>
    <mergeCell ref="P58:AP58"/>
    <mergeCell ref="W59:AP59"/>
    <mergeCell ref="AN51:AP51"/>
    <mergeCell ref="A52:Y53"/>
    <mergeCell ref="Z52:AB52"/>
    <mergeCell ref="AC52:AG52"/>
    <mergeCell ref="AH52:AJ52"/>
    <mergeCell ref="AK52:AM52"/>
    <mergeCell ref="AN52:AP53"/>
    <mergeCell ref="Z53:AB53"/>
    <mergeCell ref="AC53:AG53"/>
    <mergeCell ref="AH53:AJ53"/>
    <mergeCell ref="T51:V51"/>
    <mergeCell ref="W51:Y51"/>
    <mergeCell ref="Z51:AB51"/>
    <mergeCell ref="AC51:AG51"/>
    <mergeCell ref="AH51:AJ51"/>
    <mergeCell ref="AK51:AM51"/>
  </mergeCells>
  <phoneticPr fontId="3"/>
  <conditionalFormatting sqref="L14:S14 N23:P33 AH23:AM33 AH51:AM51 N51:P51">
    <cfRule type="containsBlanks" dxfId="75" priority="7">
      <formula>LEN(TRIM(L14))=0</formula>
    </cfRule>
  </conditionalFormatting>
  <conditionalFormatting sqref="AF10 AI10 AL10 A23:D33 G23:I33 K23:M33 Q23:Y33 AN23:AP33 A56:AP57 E11:O11 X8:AD8 AI11:AP11 E13:O13 T11:AD13 AI13:AP13 F14:G14 I14:K14 T14:AP14 E15:O15 T15:AD15 AN51:AP51 Q51:Y51 K51:M51 G51:I51 A51:D51">
    <cfRule type="containsBlanks" dxfId="74" priority="6">
      <formula>LEN(TRIM(A8))=0</formula>
    </cfRule>
  </conditionalFormatting>
  <conditionalFormatting sqref="E12:O12">
    <cfRule type="cellIs" dxfId="73" priority="5" operator="equal">
      <formula>""</formula>
    </cfRule>
  </conditionalFormatting>
  <conditionalFormatting sqref="N34:P41 AH34:AM41 AH48:AM50 N48:P50">
    <cfRule type="containsBlanks" dxfId="72" priority="4">
      <formula>LEN(TRIM(N34))=0</formula>
    </cfRule>
  </conditionalFormatting>
  <conditionalFormatting sqref="A34:D41 G34:I41 K34:M41 Q34:Y41 AN34:AP41 AN48:AP50 Q48:Y50 K48:M50 G48:I50 A48:D50">
    <cfRule type="containsBlanks" dxfId="71" priority="3">
      <formula>LEN(TRIM(A34))=0</formula>
    </cfRule>
  </conditionalFormatting>
  <conditionalFormatting sqref="N42:P47 AH42:AM47">
    <cfRule type="containsBlanks" dxfId="70" priority="2">
      <formula>LEN(TRIM(N42))=0</formula>
    </cfRule>
  </conditionalFormatting>
  <conditionalFormatting sqref="A42:D47 G42:I47 K42:M47 Q42:Y47 AN42:AP47">
    <cfRule type="containsBlanks" dxfId="69" priority="1">
      <formula>LEN(TRIM(A42))=0</formula>
    </cfRule>
  </conditionalFormatting>
  <conditionalFormatting sqref="G5:L5 O5:T5 W5:AB5">
    <cfRule type="containsBlanks" dxfId="68" priority="8">
      <formula>LEN(TRIM(G5))=0</formula>
    </cfRule>
  </conditionalFormatting>
  <dataValidations count="5">
    <dataValidation allowBlank="1" showInputMessage="1" showErrorMessage="1" prompt="車賃は自動計算されますので入力不要です" sqref="AC23:AG51"/>
    <dataValidation type="list" allowBlank="1" sqref="N23:P51">
      <formula1>"航空機,JR特急あり,JR特急なし,私鉄特急あり,私鉄特急なし,船,路線バス,自家用車,自家用車(同乗),運搬車(同乗),徒歩,その他"</formula1>
    </dataValidation>
    <dataValidation type="list" allowBlank="1" showInputMessage="1" sqref="AK23:AM51">
      <formula1>"9800,10900"</formula1>
    </dataValidation>
    <dataValidation type="list" allowBlank="1" showInputMessage="1" showErrorMessage="1" errorTitle="確認" error="旅費基準をご確認ください" sqref="AH23:AJ51">
      <formula1>"1100"</formula1>
    </dataValidation>
    <dataValidation type="list" showInputMessage="1" showErrorMessage="1" sqref="L14:S14">
      <formula1>INDIRECT("都道府県2")</formula1>
    </dataValidation>
  </dataValidations>
  <pageMargins left="0.67" right="0.44" top="0.74803149606299213" bottom="0.74803149606299213" header="0.31496062992125984" footer="0.31496062992125984"/>
  <pageSetup paperSize="9" scale="9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8" tint="0.39997558519241921"/>
  </sheetPr>
  <dimension ref="A1:AQ59"/>
  <sheetViews>
    <sheetView showGridLines="0" view="pageBreakPreview" zoomScale="115" zoomScaleNormal="100" zoomScaleSheetLayoutView="115" workbookViewId="0">
      <selection activeCell="S17" sqref="S17:AP20"/>
    </sheetView>
  </sheetViews>
  <sheetFormatPr defaultColWidth="2.375" defaultRowHeight="22.7" customHeight="1" outlineLevelRow="1" x14ac:dyDescent="0.15"/>
  <cols>
    <col min="1" max="5" width="2.375" style="16"/>
    <col min="6" max="6" width="2.375" style="16" customWidth="1"/>
    <col min="7" max="15" width="2.375" style="16"/>
    <col min="16" max="16" width="2.375" style="16" customWidth="1"/>
    <col min="17" max="42" width="2.375" style="16"/>
    <col min="43" max="43" width="2.375" style="16" customWidth="1"/>
    <col min="44" max="16384" width="2.375" style="16"/>
  </cols>
  <sheetData>
    <row r="1" spans="1:43" s="14" customFormat="1" ht="22.7" customHeight="1" x14ac:dyDescent="0.15">
      <c r="A1" s="657" t="s">
        <v>313</v>
      </c>
      <c r="B1" s="657"/>
      <c r="C1" s="657"/>
      <c r="D1" s="657"/>
      <c r="E1" s="657"/>
      <c r="F1" s="657"/>
      <c r="G1" s="657"/>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row>
    <row r="2" spans="1:43" s="38" customFormat="1" ht="22.7" customHeight="1" x14ac:dyDescent="0.15">
      <c r="A2" s="650" t="s">
        <v>310</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1"/>
    </row>
    <row r="3" spans="1:43" s="14" customFormat="1" ht="22.7" customHeight="1" x14ac:dyDescent="0.15">
      <c r="A3" s="650" t="s">
        <v>200</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650"/>
      <c r="AJ3" s="650"/>
      <c r="AK3" s="650"/>
      <c r="AL3" s="650"/>
      <c r="AM3" s="650"/>
      <c r="AN3" s="650"/>
      <c r="AO3" s="650"/>
      <c r="AP3" s="650"/>
    </row>
    <row r="4" spans="1:43" s="14" customFormat="1" ht="11.25" customHeight="1" thickBot="1" x14ac:dyDescent="0.2">
      <c r="A4" s="690"/>
      <c r="B4" s="690"/>
      <c r="C4" s="690"/>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0"/>
      <c r="AG4" s="690"/>
      <c r="AH4" s="690"/>
      <c r="AI4" s="690"/>
      <c r="AJ4" s="690"/>
      <c r="AK4" s="690"/>
      <c r="AL4" s="690"/>
      <c r="AM4" s="690"/>
      <c r="AN4" s="690"/>
      <c r="AO4" s="690"/>
      <c r="AP4" s="690"/>
    </row>
    <row r="5" spans="1:43" s="14" customFormat="1" ht="24" customHeight="1" thickBot="1" x14ac:dyDescent="0.2">
      <c r="A5" s="652" t="s">
        <v>158</v>
      </c>
      <c r="B5" s="653"/>
      <c r="C5" s="653"/>
      <c r="D5" s="654"/>
      <c r="E5" s="655" t="s">
        <v>199</v>
      </c>
      <c r="F5" s="656"/>
      <c r="G5" s="691" t="str">
        <f>IF('【様式9】実施報告書 '!E7="","",'【様式9】実施報告書 '!E7)</f>
        <v/>
      </c>
      <c r="H5" s="692"/>
      <c r="I5" s="692"/>
      <c r="J5" s="692"/>
      <c r="K5" s="692"/>
      <c r="L5" s="693"/>
      <c r="M5" s="655" t="s">
        <v>326</v>
      </c>
      <c r="N5" s="656"/>
      <c r="O5" s="691" t="str">
        <f>IF('【様式9】実施報告書 '!I7="","",'【様式9】実施報告書 '!I7)</f>
        <v/>
      </c>
      <c r="P5" s="692"/>
      <c r="Q5" s="692"/>
      <c r="R5" s="692"/>
      <c r="S5" s="692"/>
      <c r="T5" s="693"/>
      <c r="U5" s="655" t="s">
        <v>327</v>
      </c>
      <c r="V5" s="656"/>
      <c r="W5" s="691" t="str">
        <f>IF('【様式9】実施報告書 '!M7="","",'【様式9】実施報告書 '!M7)</f>
        <v/>
      </c>
      <c r="X5" s="692"/>
      <c r="Y5" s="692"/>
      <c r="Z5" s="692"/>
      <c r="AA5" s="692"/>
      <c r="AB5" s="694"/>
      <c r="AC5" s="37"/>
      <c r="AD5" s="688"/>
      <c r="AE5" s="688"/>
      <c r="AF5" s="688"/>
      <c r="AG5" s="688"/>
      <c r="AH5" s="688"/>
      <c r="AI5" s="689"/>
      <c r="AJ5" s="689"/>
      <c r="AK5" s="689"/>
      <c r="AL5" s="689"/>
      <c r="AM5" s="689"/>
      <c r="AN5" s="689"/>
      <c r="AO5" s="689"/>
      <c r="AP5" s="689"/>
    </row>
    <row r="6" spans="1:43" s="14" customFormat="1" ht="11.25" customHeight="1" x14ac:dyDescent="0.15">
      <c r="A6" s="573"/>
      <c r="B6" s="573"/>
      <c r="C6" s="573"/>
      <c r="D6" s="573"/>
      <c r="E6" s="573"/>
      <c r="F6" s="573"/>
      <c r="G6" s="573"/>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3"/>
      <c r="AL6" s="573"/>
      <c r="AM6" s="573"/>
      <c r="AN6" s="573"/>
      <c r="AO6" s="573"/>
      <c r="AP6" s="573"/>
    </row>
    <row r="7" spans="1:43" s="30" customFormat="1" ht="24" customHeight="1" thickBot="1" x14ac:dyDescent="0.2">
      <c r="A7" s="36" t="s">
        <v>198</v>
      </c>
      <c r="B7" s="35"/>
      <c r="C7" s="35"/>
      <c r="D7" s="35"/>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4"/>
      <c r="AL7" s="574"/>
      <c r="AM7" s="574"/>
      <c r="AN7" s="574"/>
      <c r="AO7" s="574"/>
      <c r="AP7" s="574"/>
    </row>
    <row r="8" spans="1:43" s="14" customFormat="1" ht="24" customHeight="1" thickBot="1" x14ac:dyDescent="0.2">
      <c r="A8" s="665" t="s">
        <v>197</v>
      </c>
      <c r="B8" s="666"/>
      <c r="C8" s="666"/>
      <c r="D8" s="666"/>
      <c r="E8" s="667" t="str">
        <f>IF('【様式9】実施報告書 '!W8="","",'【様式9】実施報告書 '!W8)</f>
        <v/>
      </c>
      <c r="F8" s="667"/>
      <c r="G8" s="667"/>
      <c r="H8" s="667"/>
      <c r="I8" s="667"/>
      <c r="J8" s="667"/>
      <c r="K8" s="667"/>
      <c r="L8" s="667"/>
      <c r="M8" s="667"/>
      <c r="N8" s="667"/>
      <c r="O8" s="667"/>
      <c r="P8" s="667"/>
      <c r="Q8" s="667"/>
      <c r="R8" s="667"/>
      <c r="S8" s="668"/>
      <c r="T8" s="669" t="s">
        <v>183</v>
      </c>
      <c r="U8" s="670"/>
      <c r="V8" s="670"/>
      <c r="W8" s="670"/>
      <c r="X8" s="671"/>
      <c r="Y8" s="671"/>
      <c r="Z8" s="671"/>
      <c r="AA8" s="671"/>
      <c r="AB8" s="671"/>
      <c r="AC8" s="671"/>
      <c r="AD8" s="672"/>
      <c r="AE8" s="575"/>
      <c r="AF8" s="576"/>
      <c r="AG8" s="576"/>
      <c r="AH8" s="576"/>
      <c r="AI8" s="576"/>
      <c r="AJ8" s="576"/>
      <c r="AK8" s="576"/>
      <c r="AL8" s="576"/>
      <c r="AM8" s="576"/>
      <c r="AN8" s="576"/>
      <c r="AO8" s="576"/>
      <c r="AP8" s="576"/>
    </row>
    <row r="9" spans="1:43" s="14" customFormat="1" ht="11.25" customHeight="1" x14ac:dyDescent="0.15">
      <c r="A9" s="577"/>
      <c r="B9" s="577"/>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row>
    <row r="10" spans="1:43" s="30" customFormat="1" ht="24" customHeight="1" thickBot="1" x14ac:dyDescent="0.2">
      <c r="A10" s="36" t="s">
        <v>196</v>
      </c>
      <c r="B10" s="35"/>
      <c r="C10" s="35"/>
      <c r="D10" s="35"/>
      <c r="E10" s="164"/>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695" t="s">
        <v>6</v>
      </c>
      <c r="AE10" s="695"/>
      <c r="AF10" s="696"/>
      <c r="AG10" s="696"/>
      <c r="AH10" s="165" t="s">
        <v>7</v>
      </c>
      <c r="AI10" s="696"/>
      <c r="AJ10" s="696"/>
      <c r="AK10" s="165" t="s">
        <v>8</v>
      </c>
      <c r="AL10" s="696"/>
      <c r="AM10" s="696"/>
      <c r="AN10" s="32" t="s">
        <v>9</v>
      </c>
      <c r="AO10" s="695" t="s">
        <v>195</v>
      </c>
      <c r="AP10" s="695"/>
      <c r="AQ10" s="31"/>
    </row>
    <row r="11" spans="1:43" s="14" customFormat="1" ht="21.2" customHeight="1" x14ac:dyDescent="0.15">
      <c r="A11" s="697" t="s">
        <v>0</v>
      </c>
      <c r="B11" s="685"/>
      <c r="C11" s="685"/>
      <c r="D11" s="685"/>
      <c r="E11" s="682"/>
      <c r="F11" s="682"/>
      <c r="G11" s="682"/>
      <c r="H11" s="682"/>
      <c r="I11" s="682"/>
      <c r="J11" s="682"/>
      <c r="K11" s="682"/>
      <c r="L11" s="682"/>
      <c r="M11" s="682"/>
      <c r="N11" s="682"/>
      <c r="O11" s="683"/>
      <c r="P11" s="684" t="s">
        <v>0</v>
      </c>
      <c r="Q11" s="685"/>
      <c r="R11" s="685"/>
      <c r="S11" s="685"/>
      <c r="T11" s="682"/>
      <c r="U11" s="682"/>
      <c r="V11" s="682"/>
      <c r="W11" s="682"/>
      <c r="X11" s="682"/>
      <c r="Y11" s="682"/>
      <c r="Z11" s="682"/>
      <c r="AA11" s="682"/>
      <c r="AB11" s="682"/>
      <c r="AC11" s="682"/>
      <c r="AD11" s="683"/>
      <c r="AE11" s="686" t="s">
        <v>193</v>
      </c>
      <c r="AF11" s="687"/>
      <c r="AG11" s="687"/>
      <c r="AH11" s="687"/>
      <c r="AI11" s="673"/>
      <c r="AJ11" s="673"/>
      <c r="AK11" s="673"/>
      <c r="AL11" s="673"/>
      <c r="AM11" s="673"/>
      <c r="AN11" s="673"/>
      <c r="AO11" s="673"/>
      <c r="AP11" s="674"/>
    </row>
    <row r="12" spans="1:43" s="14" customFormat="1" ht="27.75" customHeight="1" x14ac:dyDescent="0.15">
      <c r="A12" s="675" t="s">
        <v>192</v>
      </c>
      <c r="B12" s="676"/>
      <c r="C12" s="676"/>
      <c r="D12" s="676"/>
      <c r="E12" s="677"/>
      <c r="F12" s="677"/>
      <c r="G12" s="677"/>
      <c r="H12" s="677"/>
      <c r="I12" s="677"/>
      <c r="J12" s="677"/>
      <c r="K12" s="677"/>
      <c r="L12" s="677"/>
      <c r="M12" s="677"/>
      <c r="N12" s="677"/>
      <c r="O12" s="678"/>
      <c r="P12" s="679" t="s">
        <v>191</v>
      </c>
      <c r="Q12" s="676"/>
      <c r="R12" s="676"/>
      <c r="S12" s="676"/>
      <c r="T12" s="680"/>
      <c r="U12" s="680"/>
      <c r="V12" s="680"/>
      <c r="W12" s="680"/>
      <c r="X12" s="680"/>
      <c r="Y12" s="680"/>
      <c r="Z12" s="680"/>
      <c r="AA12" s="680"/>
      <c r="AB12" s="680"/>
      <c r="AC12" s="680"/>
      <c r="AD12" s="681"/>
      <c r="AE12" s="647"/>
      <c r="AF12" s="648"/>
      <c r="AG12" s="648"/>
      <c r="AH12" s="648"/>
      <c r="AI12" s="648"/>
      <c r="AJ12" s="648"/>
      <c r="AK12" s="648"/>
      <c r="AL12" s="648"/>
      <c r="AM12" s="648"/>
      <c r="AN12" s="648"/>
      <c r="AO12" s="648"/>
      <c r="AP12" s="649"/>
    </row>
    <row r="13" spans="1:43" s="14" customFormat="1" ht="24" customHeight="1" x14ac:dyDescent="0.15">
      <c r="A13" s="629" t="s">
        <v>190</v>
      </c>
      <c r="B13" s="630"/>
      <c r="C13" s="630"/>
      <c r="D13" s="630"/>
      <c r="E13" s="614"/>
      <c r="F13" s="614"/>
      <c r="G13" s="614"/>
      <c r="H13" s="614"/>
      <c r="I13" s="614"/>
      <c r="J13" s="614"/>
      <c r="K13" s="614"/>
      <c r="L13" s="614"/>
      <c r="M13" s="614"/>
      <c r="N13" s="614"/>
      <c r="O13" s="663"/>
      <c r="P13" s="664" t="s">
        <v>189</v>
      </c>
      <c r="Q13" s="630"/>
      <c r="R13" s="630"/>
      <c r="S13" s="630"/>
      <c r="T13" s="614"/>
      <c r="U13" s="614"/>
      <c r="V13" s="614"/>
      <c r="W13" s="614"/>
      <c r="X13" s="614"/>
      <c r="Y13" s="614"/>
      <c r="Z13" s="614"/>
      <c r="AA13" s="614"/>
      <c r="AB13" s="614"/>
      <c r="AC13" s="614"/>
      <c r="AD13" s="663"/>
      <c r="AE13" s="664" t="s">
        <v>188</v>
      </c>
      <c r="AF13" s="630"/>
      <c r="AG13" s="630"/>
      <c r="AH13" s="630"/>
      <c r="AI13" s="614"/>
      <c r="AJ13" s="614"/>
      <c r="AK13" s="614"/>
      <c r="AL13" s="614"/>
      <c r="AM13" s="614"/>
      <c r="AN13" s="614"/>
      <c r="AO13" s="614"/>
      <c r="AP13" s="615"/>
    </row>
    <row r="14" spans="1:43" s="14" customFormat="1" ht="24" customHeight="1" x14ac:dyDescent="0.15">
      <c r="A14" s="629" t="s">
        <v>187</v>
      </c>
      <c r="B14" s="630"/>
      <c r="C14" s="630"/>
      <c r="D14" s="630"/>
      <c r="E14" s="29" t="s">
        <v>2</v>
      </c>
      <c r="F14" s="658"/>
      <c r="G14" s="658"/>
      <c r="H14" s="28" t="s">
        <v>3</v>
      </c>
      <c r="I14" s="659"/>
      <c r="J14" s="659"/>
      <c r="K14" s="660"/>
      <c r="L14" s="616"/>
      <c r="M14" s="617"/>
      <c r="N14" s="617"/>
      <c r="O14" s="617"/>
      <c r="P14" s="617"/>
      <c r="Q14" s="617"/>
      <c r="R14" s="617"/>
      <c r="S14" s="617"/>
      <c r="T14" s="661"/>
      <c r="U14" s="661"/>
      <c r="V14" s="661"/>
      <c r="W14" s="661"/>
      <c r="X14" s="661"/>
      <c r="Y14" s="661"/>
      <c r="Z14" s="661"/>
      <c r="AA14" s="661"/>
      <c r="AB14" s="661"/>
      <c r="AC14" s="661"/>
      <c r="AD14" s="661"/>
      <c r="AE14" s="661"/>
      <c r="AF14" s="661"/>
      <c r="AG14" s="661"/>
      <c r="AH14" s="661"/>
      <c r="AI14" s="661"/>
      <c r="AJ14" s="661"/>
      <c r="AK14" s="661"/>
      <c r="AL14" s="661"/>
      <c r="AM14" s="661"/>
      <c r="AN14" s="661"/>
      <c r="AO14" s="661"/>
      <c r="AP14" s="662"/>
    </row>
    <row r="15" spans="1:43" s="14" customFormat="1" ht="24" customHeight="1" thickBot="1" x14ac:dyDescent="0.2">
      <c r="A15" s="618" t="s">
        <v>184</v>
      </c>
      <c r="B15" s="619"/>
      <c r="C15" s="619"/>
      <c r="D15" s="619"/>
      <c r="E15" s="620"/>
      <c r="F15" s="620"/>
      <c r="G15" s="620"/>
      <c r="H15" s="620"/>
      <c r="I15" s="620"/>
      <c r="J15" s="620"/>
      <c r="K15" s="620"/>
      <c r="L15" s="620"/>
      <c r="M15" s="620"/>
      <c r="N15" s="620"/>
      <c r="O15" s="621"/>
      <c r="P15" s="622" t="s">
        <v>183</v>
      </c>
      <c r="Q15" s="623"/>
      <c r="R15" s="623"/>
      <c r="S15" s="623"/>
      <c r="T15" s="624"/>
      <c r="U15" s="624"/>
      <c r="V15" s="624"/>
      <c r="W15" s="624"/>
      <c r="X15" s="624"/>
      <c r="Y15" s="624"/>
      <c r="Z15" s="624"/>
      <c r="AA15" s="624"/>
      <c r="AB15" s="624"/>
      <c r="AC15" s="624"/>
      <c r="AD15" s="625"/>
      <c r="AE15" s="626"/>
      <c r="AF15" s="627"/>
      <c r="AG15" s="627"/>
      <c r="AH15" s="627"/>
      <c r="AI15" s="627"/>
      <c r="AJ15" s="627"/>
      <c r="AK15" s="627"/>
      <c r="AL15" s="627"/>
      <c r="AM15" s="627"/>
      <c r="AN15" s="627"/>
      <c r="AO15" s="627"/>
      <c r="AP15" s="628"/>
    </row>
    <row r="16" spans="1:43" s="27" customFormat="1" ht="11.25" customHeight="1" x14ac:dyDescent="0.15">
      <c r="A16" s="579"/>
      <c r="B16" s="579"/>
      <c r="C16" s="579"/>
      <c r="D16" s="579"/>
      <c r="E16" s="579"/>
      <c r="F16" s="579"/>
      <c r="G16" s="579"/>
      <c r="H16" s="579"/>
      <c r="I16" s="579"/>
      <c r="J16" s="579"/>
      <c r="K16" s="579"/>
      <c r="L16" s="579"/>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79"/>
      <c r="AJ16" s="579"/>
      <c r="AK16" s="579"/>
      <c r="AL16" s="579"/>
      <c r="AM16" s="579"/>
      <c r="AN16" s="579"/>
      <c r="AO16" s="579"/>
      <c r="AP16" s="579"/>
    </row>
    <row r="17" spans="1:42" s="26" customFormat="1" ht="15" customHeight="1" x14ac:dyDescent="0.15">
      <c r="A17" s="631" t="s">
        <v>182</v>
      </c>
      <c r="B17" s="631"/>
      <c r="C17" s="631"/>
      <c r="D17" s="631"/>
      <c r="E17" s="640" t="s">
        <v>367</v>
      </c>
      <c r="F17" s="640"/>
      <c r="G17" s="640"/>
      <c r="H17" s="640"/>
      <c r="I17" s="640"/>
      <c r="J17" s="640"/>
      <c r="K17" s="640"/>
      <c r="L17" s="640"/>
      <c r="M17" s="640"/>
      <c r="N17" s="640"/>
      <c r="O17" s="640"/>
      <c r="P17" s="640"/>
      <c r="Q17" s="640"/>
      <c r="R17" s="640"/>
      <c r="S17" s="638" t="s">
        <v>5443</v>
      </c>
      <c r="T17" s="638"/>
      <c r="U17" s="638"/>
      <c r="V17" s="638"/>
      <c r="W17" s="638"/>
      <c r="X17" s="638"/>
      <c r="Y17" s="638"/>
      <c r="Z17" s="638"/>
      <c r="AA17" s="638"/>
      <c r="AB17" s="638"/>
      <c r="AC17" s="638"/>
      <c r="AD17" s="638"/>
      <c r="AE17" s="638"/>
      <c r="AF17" s="638"/>
      <c r="AG17" s="638"/>
      <c r="AH17" s="638"/>
      <c r="AI17" s="638"/>
      <c r="AJ17" s="638"/>
      <c r="AK17" s="638"/>
      <c r="AL17" s="638"/>
      <c r="AM17" s="638"/>
      <c r="AN17" s="638"/>
      <c r="AO17" s="638"/>
      <c r="AP17" s="638"/>
    </row>
    <row r="18" spans="1:42" s="26" customFormat="1" ht="15" customHeight="1" thickBot="1" x14ac:dyDescent="0.2">
      <c r="A18" s="631"/>
      <c r="B18" s="631"/>
      <c r="C18" s="631"/>
      <c r="D18" s="631"/>
      <c r="E18" s="640"/>
      <c r="F18" s="640"/>
      <c r="G18" s="640"/>
      <c r="H18" s="640"/>
      <c r="I18" s="640"/>
      <c r="J18" s="640"/>
      <c r="K18" s="640"/>
      <c r="L18" s="640"/>
      <c r="M18" s="640"/>
      <c r="N18" s="640"/>
      <c r="O18" s="640"/>
      <c r="P18" s="640"/>
      <c r="Q18" s="640"/>
      <c r="R18" s="640"/>
      <c r="S18" s="638"/>
      <c r="T18" s="638"/>
      <c r="U18" s="638"/>
      <c r="V18" s="638"/>
      <c r="W18" s="638"/>
      <c r="X18" s="638"/>
      <c r="Y18" s="638"/>
      <c r="Z18" s="638"/>
      <c r="AA18" s="638"/>
      <c r="AB18" s="638"/>
      <c r="AC18" s="638"/>
      <c r="AD18" s="638"/>
      <c r="AE18" s="638"/>
      <c r="AF18" s="638"/>
      <c r="AG18" s="638"/>
      <c r="AH18" s="638"/>
      <c r="AI18" s="638"/>
      <c r="AJ18" s="638"/>
      <c r="AK18" s="638"/>
      <c r="AL18" s="638"/>
      <c r="AM18" s="638"/>
      <c r="AN18" s="638"/>
      <c r="AO18" s="638"/>
      <c r="AP18" s="638"/>
    </row>
    <row r="19" spans="1:42" ht="16.5" customHeight="1" thickTop="1" x14ac:dyDescent="0.15">
      <c r="A19" s="606" t="s">
        <v>181</v>
      </c>
      <c r="B19" s="607"/>
      <c r="C19" s="607"/>
      <c r="D19" s="608"/>
      <c r="E19" s="591">
        <f>Z53+AC53+AH53+AK53</f>
        <v>0</v>
      </c>
      <c r="F19" s="592"/>
      <c r="G19" s="592"/>
      <c r="H19" s="592"/>
      <c r="I19" s="592"/>
      <c r="J19" s="592"/>
      <c r="K19" s="592"/>
      <c r="L19" s="595" t="s">
        <v>149</v>
      </c>
      <c r="M19" s="596"/>
      <c r="N19" s="580"/>
      <c r="O19" s="166"/>
      <c r="P19" s="166"/>
      <c r="Q19" s="166"/>
      <c r="R19" s="166"/>
      <c r="S19" s="638"/>
      <c r="T19" s="638"/>
      <c r="U19" s="638"/>
      <c r="V19" s="638"/>
      <c r="W19" s="638"/>
      <c r="X19" s="638"/>
      <c r="Y19" s="638"/>
      <c r="Z19" s="638"/>
      <c r="AA19" s="638"/>
      <c r="AB19" s="638"/>
      <c r="AC19" s="638"/>
      <c r="AD19" s="638"/>
      <c r="AE19" s="638"/>
      <c r="AF19" s="638"/>
      <c r="AG19" s="638"/>
      <c r="AH19" s="638"/>
      <c r="AI19" s="638"/>
      <c r="AJ19" s="638"/>
      <c r="AK19" s="638"/>
      <c r="AL19" s="638"/>
      <c r="AM19" s="638"/>
      <c r="AN19" s="638"/>
      <c r="AO19" s="638"/>
      <c r="AP19" s="638"/>
    </row>
    <row r="20" spans="1:42" ht="16.5" customHeight="1" thickBot="1" x14ac:dyDescent="0.2">
      <c r="A20" s="609"/>
      <c r="B20" s="610"/>
      <c r="C20" s="610"/>
      <c r="D20" s="611"/>
      <c r="E20" s="593"/>
      <c r="F20" s="594"/>
      <c r="G20" s="594"/>
      <c r="H20" s="594"/>
      <c r="I20" s="594"/>
      <c r="J20" s="594"/>
      <c r="K20" s="594"/>
      <c r="L20" s="597"/>
      <c r="M20" s="598"/>
      <c r="N20" s="581"/>
      <c r="O20" s="167"/>
      <c r="P20" s="167"/>
      <c r="Q20" s="167"/>
      <c r="R20" s="167"/>
      <c r="S20" s="639"/>
      <c r="T20" s="639"/>
      <c r="U20" s="639"/>
      <c r="V20" s="639"/>
      <c r="W20" s="639"/>
      <c r="X20" s="639"/>
      <c r="Y20" s="639"/>
      <c r="Z20" s="639"/>
      <c r="AA20" s="639"/>
      <c r="AB20" s="639"/>
      <c r="AC20" s="639"/>
      <c r="AD20" s="639"/>
      <c r="AE20" s="639"/>
      <c r="AF20" s="639"/>
      <c r="AG20" s="639"/>
      <c r="AH20" s="639"/>
      <c r="AI20" s="639"/>
      <c r="AJ20" s="639"/>
      <c r="AK20" s="639"/>
      <c r="AL20" s="639"/>
      <c r="AM20" s="639"/>
      <c r="AN20" s="639"/>
      <c r="AO20" s="639"/>
      <c r="AP20" s="639"/>
    </row>
    <row r="21" spans="1:42" s="128" customFormat="1" ht="16.5" customHeight="1" thickTop="1" x14ac:dyDescent="0.15">
      <c r="A21" s="599" t="s">
        <v>180</v>
      </c>
      <c r="B21" s="600"/>
      <c r="C21" s="600"/>
      <c r="D21" s="588"/>
      <c r="E21" s="604" t="s">
        <v>179</v>
      </c>
      <c r="F21" s="600"/>
      <c r="G21" s="588" t="s">
        <v>178</v>
      </c>
      <c r="H21" s="589"/>
      <c r="I21" s="589"/>
      <c r="J21" s="589"/>
      <c r="K21" s="589"/>
      <c r="L21" s="589"/>
      <c r="M21" s="590"/>
      <c r="N21" s="612" t="s">
        <v>177</v>
      </c>
      <c r="O21" s="613"/>
      <c r="P21" s="613"/>
      <c r="Q21" s="612" t="s">
        <v>176</v>
      </c>
      <c r="R21" s="613"/>
      <c r="S21" s="613"/>
      <c r="T21" s="643" t="s">
        <v>175</v>
      </c>
      <c r="U21" s="633"/>
      <c r="V21" s="644"/>
      <c r="W21" s="632" t="s">
        <v>174</v>
      </c>
      <c r="X21" s="633"/>
      <c r="Y21" s="644"/>
      <c r="Z21" s="632" t="s">
        <v>173</v>
      </c>
      <c r="AA21" s="633"/>
      <c r="AB21" s="634"/>
      <c r="AC21" s="585" t="s">
        <v>172</v>
      </c>
      <c r="AD21" s="586"/>
      <c r="AE21" s="586"/>
      <c r="AF21" s="586"/>
      <c r="AG21" s="587"/>
      <c r="AH21" s="585" t="s">
        <v>171</v>
      </c>
      <c r="AI21" s="586"/>
      <c r="AJ21" s="587"/>
      <c r="AK21" s="585" t="s">
        <v>170</v>
      </c>
      <c r="AL21" s="586"/>
      <c r="AM21" s="587"/>
      <c r="AN21" s="585" t="s">
        <v>169</v>
      </c>
      <c r="AO21" s="586"/>
      <c r="AP21" s="641"/>
    </row>
    <row r="22" spans="1:42" s="128" customFormat="1" ht="16.5" customHeight="1" x14ac:dyDescent="0.15">
      <c r="A22" s="601"/>
      <c r="B22" s="602"/>
      <c r="C22" s="602"/>
      <c r="D22" s="603"/>
      <c r="E22" s="605"/>
      <c r="F22" s="602"/>
      <c r="G22" s="588" t="s">
        <v>168</v>
      </c>
      <c r="H22" s="589"/>
      <c r="I22" s="589"/>
      <c r="J22" s="130" t="s">
        <v>166</v>
      </c>
      <c r="K22" s="589" t="s">
        <v>167</v>
      </c>
      <c r="L22" s="589"/>
      <c r="M22" s="589"/>
      <c r="N22" s="600"/>
      <c r="O22" s="600"/>
      <c r="P22" s="600"/>
      <c r="Q22" s="600"/>
      <c r="R22" s="600"/>
      <c r="S22" s="600"/>
      <c r="T22" s="645"/>
      <c r="U22" s="636"/>
      <c r="V22" s="646"/>
      <c r="W22" s="635"/>
      <c r="X22" s="636"/>
      <c r="Y22" s="646"/>
      <c r="Z22" s="635"/>
      <c r="AA22" s="636"/>
      <c r="AB22" s="637"/>
      <c r="AC22" s="588"/>
      <c r="AD22" s="589"/>
      <c r="AE22" s="589"/>
      <c r="AF22" s="589"/>
      <c r="AG22" s="590"/>
      <c r="AH22" s="588"/>
      <c r="AI22" s="589"/>
      <c r="AJ22" s="590"/>
      <c r="AK22" s="588"/>
      <c r="AL22" s="589"/>
      <c r="AM22" s="590"/>
      <c r="AN22" s="588"/>
      <c r="AO22" s="589"/>
      <c r="AP22" s="642"/>
    </row>
    <row r="23" spans="1:42" s="128" customFormat="1" ht="22.7" customHeight="1" x14ac:dyDescent="0.15">
      <c r="A23" s="522"/>
      <c r="B23" s="523"/>
      <c r="C23" s="523"/>
      <c r="D23" s="524"/>
      <c r="E23" s="528" t="str">
        <f t="shared" ref="E23:E51" si="0">IF(A23="","",A23)</f>
        <v/>
      </c>
      <c r="F23" s="529"/>
      <c r="G23" s="508"/>
      <c r="H23" s="509"/>
      <c r="I23" s="509"/>
      <c r="J23" s="130" t="s">
        <v>166</v>
      </c>
      <c r="K23" s="526"/>
      <c r="L23" s="526"/>
      <c r="M23" s="526"/>
      <c r="N23" s="510"/>
      <c r="O23" s="510"/>
      <c r="P23" s="510"/>
      <c r="Q23" s="527"/>
      <c r="R23" s="527"/>
      <c r="S23" s="527"/>
      <c r="T23" s="512"/>
      <c r="U23" s="513"/>
      <c r="V23" s="514"/>
      <c r="W23" s="515"/>
      <c r="X23" s="513"/>
      <c r="Y23" s="514"/>
      <c r="Z23" s="530">
        <f t="shared" ref="Z23:Z51" si="1">SUM(T23:Y23)</f>
        <v>0</v>
      </c>
      <c r="AA23" s="531"/>
      <c r="AB23" s="532"/>
      <c r="AC23" s="519"/>
      <c r="AD23" s="520"/>
      <c r="AE23" s="520"/>
      <c r="AF23" s="520"/>
      <c r="AG23" s="521"/>
      <c r="AH23" s="497"/>
      <c r="AI23" s="498"/>
      <c r="AJ23" s="499"/>
      <c r="AK23" s="497"/>
      <c r="AL23" s="498"/>
      <c r="AM23" s="499"/>
      <c r="AN23" s="500"/>
      <c r="AO23" s="501"/>
      <c r="AP23" s="502"/>
    </row>
    <row r="24" spans="1:42" s="128" customFormat="1" ht="22.7" customHeight="1" x14ac:dyDescent="0.15">
      <c r="A24" s="522"/>
      <c r="B24" s="523"/>
      <c r="C24" s="523"/>
      <c r="D24" s="524"/>
      <c r="E24" s="528" t="str">
        <f t="shared" si="0"/>
        <v/>
      </c>
      <c r="F24" s="529"/>
      <c r="G24" s="508"/>
      <c r="H24" s="509"/>
      <c r="I24" s="509"/>
      <c r="J24" s="129" t="s">
        <v>166</v>
      </c>
      <c r="K24" s="509"/>
      <c r="L24" s="509"/>
      <c r="M24" s="509"/>
      <c r="N24" s="510"/>
      <c r="O24" s="510"/>
      <c r="P24" s="510"/>
      <c r="Q24" s="511"/>
      <c r="R24" s="511"/>
      <c r="S24" s="511"/>
      <c r="T24" s="512"/>
      <c r="U24" s="513"/>
      <c r="V24" s="514"/>
      <c r="W24" s="515"/>
      <c r="X24" s="513"/>
      <c r="Y24" s="514"/>
      <c r="Z24" s="530">
        <f t="shared" si="1"/>
        <v>0</v>
      </c>
      <c r="AA24" s="531"/>
      <c r="AB24" s="532"/>
      <c r="AC24" s="519"/>
      <c r="AD24" s="520"/>
      <c r="AE24" s="520"/>
      <c r="AF24" s="520"/>
      <c r="AG24" s="521"/>
      <c r="AH24" s="497"/>
      <c r="AI24" s="498"/>
      <c r="AJ24" s="499"/>
      <c r="AK24" s="497"/>
      <c r="AL24" s="498"/>
      <c r="AM24" s="499"/>
      <c r="AN24" s="500"/>
      <c r="AO24" s="501"/>
      <c r="AP24" s="502"/>
    </row>
    <row r="25" spans="1:42" s="128" customFormat="1" ht="22.7" customHeight="1" x14ac:dyDescent="0.15">
      <c r="A25" s="522"/>
      <c r="B25" s="523"/>
      <c r="C25" s="523"/>
      <c r="D25" s="524"/>
      <c r="E25" s="528" t="str">
        <f t="shared" si="0"/>
        <v/>
      </c>
      <c r="F25" s="529"/>
      <c r="G25" s="508"/>
      <c r="H25" s="509"/>
      <c r="I25" s="509"/>
      <c r="J25" s="129" t="s">
        <v>166</v>
      </c>
      <c r="K25" s="509"/>
      <c r="L25" s="509"/>
      <c r="M25" s="509"/>
      <c r="N25" s="510"/>
      <c r="O25" s="510"/>
      <c r="P25" s="510"/>
      <c r="Q25" s="511"/>
      <c r="R25" s="511"/>
      <c r="S25" s="511"/>
      <c r="T25" s="512"/>
      <c r="U25" s="513"/>
      <c r="V25" s="514"/>
      <c r="W25" s="515"/>
      <c r="X25" s="513"/>
      <c r="Y25" s="514"/>
      <c r="Z25" s="530">
        <f t="shared" si="1"/>
        <v>0</v>
      </c>
      <c r="AA25" s="531"/>
      <c r="AB25" s="532"/>
      <c r="AC25" s="519"/>
      <c r="AD25" s="520"/>
      <c r="AE25" s="520"/>
      <c r="AF25" s="520"/>
      <c r="AG25" s="521"/>
      <c r="AH25" s="497"/>
      <c r="AI25" s="498"/>
      <c r="AJ25" s="499"/>
      <c r="AK25" s="497"/>
      <c r="AL25" s="498"/>
      <c r="AM25" s="499"/>
      <c r="AN25" s="500"/>
      <c r="AO25" s="501"/>
      <c r="AP25" s="502"/>
    </row>
    <row r="26" spans="1:42" s="128" customFormat="1" ht="22.7" customHeight="1" x14ac:dyDescent="0.15">
      <c r="A26" s="522"/>
      <c r="B26" s="523"/>
      <c r="C26" s="523"/>
      <c r="D26" s="524"/>
      <c r="E26" s="528" t="str">
        <f>IF(A26="","",A26)</f>
        <v/>
      </c>
      <c r="F26" s="529"/>
      <c r="G26" s="508"/>
      <c r="H26" s="509"/>
      <c r="I26" s="509"/>
      <c r="J26" s="129" t="s">
        <v>166</v>
      </c>
      <c r="K26" s="509"/>
      <c r="L26" s="509"/>
      <c r="M26" s="509"/>
      <c r="N26" s="510"/>
      <c r="O26" s="510"/>
      <c r="P26" s="510"/>
      <c r="Q26" s="511"/>
      <c r="R26" s="511"/>
      <c r="S26" s="511"/>
      <c r="T26" s="512"/>
      <c r="U26" s="513"/>
      <c r="V26" s="514"/>
      <c r="W26" s="515"/>
      <c r="X26" s="513"/>
      <c r="Y26" s="514"/>
      <c r="Z26" s="530">
        <f t="shared" si="1"/>
        <v>0</v>
      </c>
      <c r="AA26" s="531"/>
      <c r="AB26" s="532"/>
      <c r="AC26" s="519"/>
      <c r="AD26" s="520"/>
      <c r="AE26" s="520"/>
      <c r="AF26" s="520"/>
      <c r="AG26" s="521"/>
      <c r="AH26" s="497"/>
      <c r="AI26" s="498"/>
      <c r="AJ26" s="499"/>
      <c r="AK26" s="497"/>
      <c r="AL26" s="498"/>
      <c r="AM26" s="499"/>
      <c r="AN26" s="500"/>
      <c r="AO26" s="501"/>
      <c r="AP26" s="502"/>
    </row>
    <row r="27" spans="1:42" s="128" customFormat="1" ht="22.7" customHeight="1" x14ac:dyDescent="0.15">
      <c r="A27" s="522"/>
      <c r="B27" s="523"/>
      <c r="C27" s="523"/>
      <c r="D27" s="524"/>
      <c r="E27" s="528" t="str">
        <f t="shared" si="0"/>
        <v/>
      </c>
      <c r="F27" s="529"/>
      <c r="G27" s="525"/>
      <c r="H27" s="526"/>
      <c r="I27" s="526"/>
      <c r="J27" s="130" t="s">
        <v>166</v>
      </c>
      <c r="K27" s="526"/>
      <c r="L27" s="526"/>
      <c r="M27" s="526"/>
      <c r="N27" s="510"/>
      <c r="O27" s="510"/>
      <c r="P27" s="510"/>
      <c r="Q27" s="527"/>
      <c r="R27" s="527"/>
      <c r="S27" s="527"/>
      <c r="T27" s="512"/>
      <c r="U27" s="513"/>
      <c r="V27" s="514"/>
      <c r="W27" s="515"/>
      <c r="X27" s="513"/>
      <c r="Y27" s="514"/>
      <c r="Z27" s="530">
        <f t="shared" si="1"/>
        <v>0</v>
      </c>
      <c r="AA27" s="531"/>
      <c r="AB27" s="532"/>
      <c r="AC27" s="519"/>
      <c r="AD27" s="520"/>
      <c r="AE27" s="520"/>
      <c r="AF27" s="520"/>
      <c r="AG27" s="521"/>
      <c r="AH27" s="497"/>
      <c r="AI27" s="498"/>
      <c r="AJ27" s="499"/>
      <c r="AK27" s="497"/>
      <c r="AL27" s="498"/>
      <c r="AM27" s="499"/>
      <c r="AN27" s="500"/>
      <c r="AO27" s="501"/>
      <c r="AP27" s="502"/>
    </row>
    <row r="28" spans="1:42" s="128" customFormat="1" ht="22.7" customHeight="1" x14ac:dyDescent="0.15">
      <c r="A28" s="503"/>
      <c r="B28" s="504"/>
      <c r="C28" s="504"/>
      <c r="D28" s="505"/>
      <c r="E28" s="528" t="str">
        <f t="shared" si="0"/>
        <v/>
      </c>
      <c r="F28" s="529"/>
      <c r="G28" s="508"/>
      <c r="H28" s="509"/>
      <c r="I28" s="509"/>
      <c r="J28" s="129" t="s">
        <v>166</v>
      </c>
      <c r="K28" s="509"/>
      <c r="L28" s="509"/>
      <c r="M28" s="509"/>
      <c r="N28" s="510"/>
      <c r="O28" s="510"/>
      <c r="P28" s="510"/>
      <c r="Q28" s="511"/>
      <c r="R28" s="511"/>
      <c r="S28" s="511"/>
      <c r="T28" s="512"/>
      <c r="U28" s="513"/>
      <c r="V28" s="514"/>
      <c r="W28" s="515"/>
      <c r="X28" s="513"/>
      <c r="Y28" s="514"/>
      <c r="Z28" s="530">
        <f t="shared" si="1"/>
        <v>0</v>
      </c>
      <c r="AA28" s="531"/>
      <c r="AB28" s="532"/>
      <c r="AC28" s="519"/>
      <c r="AD28" s="520"/>
      <c r="AE28" s="520"/>
      <c r="AF28" s="520"/>
      <c r="AG28" s="521"/>
      <c r="AH28" s="497"/>
      <c r="AI28" s="498"/>
      <c r="AJ28" s="499"/>
      <c r="AK28" s="497"/>
      <c r="AL28" s="498"/>
      <c r="AM28" s="499"/>
      <c r="AN28" s="500"/>
      <c r="AO28" s="501"/>
      <c r="AP28" s="502"/>
    </row>
    <row r="29" spans="1:42" s="128" customFormat="1" ht="22.7" customHeight="1" x14ac:dyDescent="0.15">
      <c r="A29" s="503"/>
      <c r="B29" s="504"/>
      <c r="C29" s="504"/>
      <c r="D29" s="505"/>
      <c r="E29" s="528" t="str">
        <f t="shared" si="0"/>
        <v/>
      </c>
      <c r="F29" s="529"/>
      <c r="G29" s="508"/>
      <c r="H29" s="509"/>
      <c r="I29" s="509"/>
      <c r="J29" s="129" t="s">
        <v>166</v>
      </c>
      <c r="K29" s="509"/>
      <c r="L29" s="509"/>
      <c r="M29" s="509"/>
      <c r="N29" s="510"/>
      <c r="O29" s="510"/>
      <c r="P29" s="510"/>
      <c r="Q29" s="511"/>
      <c r="R29" s="511"/>
      <c r="S29" s="511"/>
      <c r="T29" s="512"/>
      <c r="U29" s="513"/>
      <c r="V29" s="514"/>
      <c r="W29" s="515"/>
      <c r="X29" s="513"/>
      <c r="Y29" s="514"/>
      <c r="Z29" s="530">
        <f t="shared" si="1"/>
        <v>0</v>
      </c>
      <c r="AA29" s="531"/>
      <c r="AB29" s="532"/>
      <c r="AC29" s="519"/>
      <c r="AD29" s="520"/>
      <c r="AE29" s="520"/>
      <c r="AF29" s="520"/>
      <c r="AG29" s="521"/>
      <c r="AH29" s="497"/>
      <c r="AI29" s="498"/>
      <c r="AJ29" s="499"/>
      <c r="AK29" s="497"/>
      <c r="AL29" s="498"/>
      <c r="AM29" s="499"/>
      <c r="AN29" s="500"/>
      <c r="AO29" s="501"/>
      <c r="AP29" s="502"/>
    </row>
    <row r="30" spans="1:42" s="128" customFormat="1" ht="22.7" customHeight="1" x14ac:dyDescent="0.15">
      <c r="A30" s="503"/>
      <c r="B30" s="504"/>
      <c r="C30" s="504"/>
      <c r="D30" s="505"/>
      <c r="E30" s="528" t="str">
        <f t="shared" si="0"/>
        <v/>
      </c>
      <c r="F30" s="529"/>
      <c r="G30" s="508"/>
      <c r="H30" s="509"/>
      <c r="I30" s="509"/>
      <c r="J30" s="129" t="s">
        <v>166</v>
      </c>
      <c r="K30" s="509"/>
      <c r="L30" s="509"/>
      <c r="M30" s="509"/>
      <c r="N30" s="510"/>
      <c r="O30" s="510"/>
      <c r="P30" s="510"/>
      <c r="Q30" s="511"/>
      <c r="R30" s="511"/>
      <c r="S30" s="511"/>
      <c r="T30" s="512"/>
      <c r="U30" s="513"/>
      <c r="V30" s="514"/>
      <c r="W30" s="515"/>
      <c r="X30" s="513"/>
      <c r="Y30" s="514"/>
      <c r="Z30" s="530">
        <f t="shared" si="1"/>
        <v>0</v>
      </c>
      <c r="AA30" s="531"/>
      <c r="AB30" s="532"/>
      <c r="AC30" s="519"/>
      <c r="AD30" s="520"/>
      <c r="AE30" s="520"/>
      <c r="AF30" s="520"/>
      <c r="AG30" s="521"/>
      <c r="AH30" s="497"/>
      <c r="AI30" s="498"/>
      <c r="AJ30" s="499"/>
      <c r="AK30" s="497"/>
      <c r="AL30" s="498"/>
      <c r="AM30" s="499"/>
      <c r="AN30" s="500"/>
      <c r="AO30" s="501"/>
      <c r="AP30" s="502"/>
    </row>
    <row r="31" spans="1:42" s="128" customFormat="1" ht="22.7" customHeight="1" x14ac:dyDescent="0.15">
      <c r="A31" s="503"/>
      <c r="B31" s="504"/>
      <c r="C31" s="504"/>
      <c r="D31" s="505"/>
      <c r="E31" s="528" t="str">
        <f t="shared" si="0"/>
        <v/>
      </c>
      <c r="F31" s="529"/>
      <c r="G31" s="525"/>
      <c r="H31" s="526"/>
      <c r="I31" s="526"/>
      <c r="J31" s="130" t="s">
        <v>166</v>
      </c>
      <c r="K31" s="526"/>
      <c r="L31" s="526"/>
      <c r="M31" s="526"/>
      <c r="N31" s="510"/>
      <c r="O31" s="510"/>
      <c r="P31" s="510"/>
      <c r="Q31" s="527"/>
      <c r="R31" s="527"/>
      <c r="S31" s="527"/>
      <c r="T31" s="512"/>
      <c r="U31" s="513"/>
      <c r="V31" s="514"/>
      <c r="W31" s="515"/>
      <c r="X31" s="513"/>
      <c r="Y31" s="514"/>
      <c r="Z31" s="530">
        <f t="shared" si="1"/>
        <v>0</v>
      </c>
      <c r="AA31" s="531"/>
      <c r="AB31" s="532"/>
      <c r="AC31" s="519"/>
      <c r="AD31" s="520"/>
      <c r="AE31" s="520"/>
      <c r="AF31" s="520"/>
      <c r="AG31" s="521"/>
      <c r="AH31" s="497"/>
      <c r="AI31" s="498"/>
      <c r="AJ31" s="499"/>
      <c r="AK31" s="497"/>
      <c r="AL31" s="498"/>
      <c r="AM31" s="499"/>
      <c r="AN31" s="500"/>
      <c r="AO31" s="501"/>
      <c r="AP31" s="502"/>
    </row>
    <row r="32" spans="1:42" s="128" customFormat="1" ht="22.7" customHeight="1" x14ac:dyDescent="0.15">
      <c r="A32" s="503"/>
      <c r="B32" s="504"/>
      <c r="C32" s="504"/>
      <c r="D32" s="505"/>
      <c r="E32" s="528" t="str">
        <f t="shared" si="0"/>
        <v/>
      </c>
      <c r="F32" s="529"/>
      <c r="G32" s="508"/>
      <c r="H32" s="509"/>
      <c r="I32" s="509"/>
      <c r="J32" s="129" t="s">
        <v>166</v>
      </c>
      <c r="K32" s="509"/>
      <c r="L32" s="509"/>
      <c r="M32" s="509"/>
      <c r="N32" s="510"/>
      <c r="O32" s="510"/>
      <c r="P32" s="510"/>
      <c r="Q32" s="511"/>
      <c r="R32" s="511"/>
      <c r="S32" s="511"/>
      <c r="T32" s="512"/>
      <c r="U32" s="513"/>
      <c r="V32" s="514"/>
      <c r="W32" s="515"/>
      <c r="X32" s="513"/>
      <c r="Y32" s="514"/>
      <c r="Z32" s="530">
        <f t="shared" si="1"/>
        <v>0</v>
      </c>
      <c r="AA32" s="531"/>
      <c r="AB32" s="532"/>
      <c r="AC32" s="519"/>
      <c r="AD32" s="520"/>
      <c r="AE32" s="520"/>
      <c r="AF32" s="520"/>
      <c r="AG32" s="521"/>
      <c r="AH32" s="497"/>
      <c r="AI32" s="498"/>
      <c r="AJ32" s="499"/>
      <c r="AK32" s="497"/>
      <c r="AL32" s="498"/>
      <c r="AM32" s="499"/>
      <c r="AN32" s="500"/>
      <c r="AO32" s="501"/>
      <c r="AP32" s="502"/>
    </row>
    <row r="33" spans="1:42" s="128" customFormat="1" ht="22.7" customHeight="1" x14ac:dyDescent="0.15">
      <c r="A33" s="503"/>
      <c r="B33" s="504"/>
      <c r="C33" s="504"/>
      <c r="D33" s="505"/>
      <c r="E33" s="528" t="str">
        <f t="shared" si="0"/>
        <v/>
      </c>
      <c r="F33" s="529"/>
      <c r="G33" s="508"/>
      <c r="H33" s="509"/>
      <c r="I33" s="509"/>
      <c r="J33" s="129" t="s">
        <v>166</v>
      </c>
      <c r="K33" s="509"/>
      <c r="L33" s="509"/>
      <c r="M33" s="509"/>
      <c r="N33" s="510"/>
      <c r="O33" s="510"/>
      <c r="P33" s="510"/>
      <c r="Q33" s="511"/>
      <c r="R33" s="511"/>
      <c r="S33" s="511"/>
      <c r="T33" s="512"/>
      <c r="U33" s="513"/>
      <c r="V33" s="514"/>
      <c r="W33" s="515"/>
      <c r="X33" s="513"/>
      <c r="Y33" s="514"/>
      <c r="Z33" s="530">
        <f t="shared" si="1"/>
        <v>0</v>
      </c>
      <c r="AA33" s="531"/>
      <c r="AB33" s="532"/>
      <c r="AC33" s="519"/>
      <c r="AD33" s="520"/>
      <c r="AE33" s="520"/>
      <c r="AF33" s="520"/>
      <c r="AG33" s="521"/>
      <c r="AH33" s="497"/>
      <c r="AI33" s="498"/>
      <c r="AJ33" s="499"/>
      <c r="AK33" s="497"/>
      <c r="AL33" s="498"/>
      <c r="AM33" s="499"/>
      <c r="AN33" s="500"/>
      <c r="AO33" s="501"/>
      <c r="AP33" s="502"/>
    </row>
    <row r="34" spans="1:42" s="128" customFormat="1" ht="22.7" customHeight="1" thickBot="1" x14ac:dyDescent="0.2">
      <c r="A34" s="522"/>
      <c r="B34" s="523"/>
      <c r="C34" s="523"/>
      <c r="D34" s="524"/>
      <c r="E34" s="528" t="str">
        <f t="shared" si="0"/>
        <v/>
      </c>
      <c r="F34" s="529"/>
      <c r="G34" s="508"/>
      <c r="H34" s="509"/>
      <c r="I34" s="509"/>
      <c r="J34" s="130" t="s">
        <v>166</v>
      </c>
      <c r="K34" s="526"/>
      <c r="L34" s="526"/>
      <c r="M34" s="526"/>
      <c r="N34" s="510"/>
      <c r="O34" s="510"/>
      <c r="P34" s="510"/>
      <c r="Q34" s="527"/>
      <c r="R34" s="527"/>
      <c r="S34" s="527"/>
      <c r="T34" s="512"/>
      <c r="U34" s="513"/>
      <c r="V34" s="514"/>
      <c r="W34" s="515"/>
      <c r="X34" s="513"/>
      <c r="Y34" s="514"/>
      <c r="Z34" s="530">
        <f t="shared" si="1"/>
        <v>0</v>
      </c>
      <c r="AA34" s="531"/>
      <c r="AB34" s="532"/>
      <c r="AC34" s="519"/>
      <c r="AD34" s="520"/>
      <c r="AE34" s="520"/>
      <c r="AF34" s="520"/>
      <c r="AG34" s="521"/>
      <c r="AH34" s="497"/>
      <c r="AI34" s="498"/>
      <c r="AJ34" s="499"/>
      <c r="AK34" s="497"/>
      <c r="AL34" s="498"/>
      <c r="AM34" s="499"/>
      <c r="AN34" s="500"/>
      <c r="AO34" s="501"/>
      <c r="AP34" s="502"/>
    </row>
    <row r="35" spans="1:42" s="128" customFormat="1" ht="22.7" hidden="1" customHeight="1" outlineLevel="1" x14ac:dyDescent="0.15">
      <c r="A35" s="522"/>
      <c r="B35" s="523"/>
      <c r="C35" s="523"/>
      <c r="D35" s="524"/>
      <c r="E35" s="506" t="str">
        <f t="shared" si="0"/>
        <v/>
      </c>
      <c r="F35" s="507"/>
      <c r="G35" s="508"/>
      <c r="H35" s="509"/>
      <c r="I35" s="509"/>
      <c r="J35" s="129" t="s">
        <v>166</v>
      </c>
      <c r="K35" s="509"/>
      <c r="L35" s="509"/>
      <c r="M35" s="509"/>
      <c r="N35" s="510"/>
      <c r="O35" s="510"/>
      <c r="P35" s="510"/>
      <c r="Q35" s="511"/>
      <c r="R35" s="511"/>
      <c r="S35" s="511"/>
      <c r="T35" s="512"/>
      <c r="U35" s="513"/>
      <c r="V35" s="514"/>
      <c r="W35" s="515"/>
      <c r="X35" s="513"/>
      <c r="Y35" s="514"/>
      <c r="Z35" s="516">
        <f t="shared" si="1"/>
        <v>0</v>
      </c>
      <c r="AA35" s="517"/>
      <c r="AB35" s="518"/>
      <c r="AC35" s="519"/>
      <c r="AD35" s="520"/>
      <c r="AE35" s="520"/>
      <c r="AF35" s="520"/>
      <c r="AG35" s="521"/>
      <c r="AH35" s="497"/>
      <c r="AI35" s="498"/>
      <c r="AJ35" s="499"/>
      <c r="AK35" s="497"/>
      <c r="AL35" s="498"/>
      <c r="AM35" s="499"/>
      <c r="AN35" s="500"/>
      <c r="AO35" s="501"/>
      <c r="AP35" s="502"/>
    </row>
    <row r="36" spans="1:42" s="128" customFormat="1" ht="22.7" hidden="1" customHeight="1" outlineLevel="1" x14ac:dyDescent="0.15">
      <c r="A36" s="522"/>
      <c r="B36" s="523"/>
      <c r="C36" s="523"/>
      <c r="D36" s="524"/>
      <c r="E36" s="506" t="str">
        <f t="shared" si="0"/>
        <v/>
      </c>
      <c r="F36" s="507"/>
      <c r="G36" s="508"/>
      <c r="H36" s="509"/>
      <c r="I36" s="509"/>
      <c r="J36" s="129" t="s">
        <v>166</v>
      </c>
      <c r="K36" s="509"/>
      <c r="L36" s="509"/>
      <c r="M36" s="509"/>
      <c r="N36" s="510"/>
      <c r="O36" s="510"/>
      <c r="P36" s="510"/>
      <c r="Q36" s="511"/>
      <c r="R36" s="511"/>
      <c r="S36" s="511"/>
      <c r="T36" s="512"/>
      <c r="U36" s="513"/>
      <c r="V36" s="514"/>
      <c r="W36" s="515"/>
      <c r="X36" s="513"/>
      <c r="Y36" s="514"/>
      <c r="Z36" s="516">
        <f t="shared" si="1"/>
        <v>0</v>
      </c>
      <c r="AA36" s="517"/>
      <c r="AB36" s="518"/>
      <c r="AC36" s="519"/>
      <c r="AD36" s="520"/>
      <c r="AE36" s="520"/>
      <c r="AF36" s="520"/>
      <c r="AG36" s="521"/>
      <c r="AH36" s="497"/>
      <c r="AI36" s="498"/>
      <c r="AJ36" s="499"/>
      <c r="AK36" s="497"/>
      <c r="AL36" s="498"/>
      <c r="AM36" s="499"/>
      <c r="AN36" s="500"/>
      <c r="AO36" s="501"/>
      <c r="AP36" s="502"/>
    </row>
    <row r="37" spans="1:42" s="128" customFormat="1" ht="22.7" hidden="1" customHeight="1" outlineLevel="1" x14ac:dyDescent="0.15">
      <c r="A37" s="522"/>
      <c r="B37" s="523"/>
      <c r="C37" s="523"/>
      <c r="D37" s="524"/>
      <c r="E37" s="506" t="str">
        <f t="shared" si="0"/>
        <v/>
      </c>
      <c r="F37" s="507"/>
      <c r="G37" s="508"/>
      <c r="H37" s="509"/>
      <c r="I37" s="509"/>
      <c r="J37" s="129" t="s">
        <v>166</v>
      </c>
      <c r="K37" s="509"/>
      <c r="L37" s="509"/>
      <c r="M37" s="509"/>
      <c r="N37" s="510"/>
      <c r="O37" s="510"/>
      <c r="P37" s="510"/>
      <c r="Q37" s="511"/>
      <c r="R37" s="511"/>
      <c r="S37" s="511"/>
      <c r="T37" s="512"/>
      <c r="U37" s="513"/>
      <c r="V37" s="514"/>
      <c r="W37" s="515"/>
      <c r="X37" s="513"/>
      <c r="Y37" s="514"/>
      <c r="Z37" s="516">
        <f t="shared" si="1"/>
        <v>0</v>
      </c>
      <c r="AA37" s="517"/>
      <c r="AB37" s="518"/>
      <c r="AC37" s="519"/>
      <c r="AD37" s="520"/>
      <c r="AE37" s="520"/>
      <c r="AF37" s="520"/>
      <c r="AG37" s="521"/>
      <c r="AH37" s="497"/>
      <c r="AI37" s="498"/>
      <c r="AJ37" s="499"/>
      <c r="AK37" s="497"/>
      <c r="AL37" s="498"/>
      <c r="AM37" s="499"/>
      <c r="AN37" s="500"/>
      <c r="AO37" s="501"/>
      <c r="AP37" s="502"/>
    </row>
    <row r="38" spans="1:42" s="128" customFormat="1" ht="22.7" hidden="1" customHeight="1" outlineLevel="1" x14ac:dyDescent="0.15">
      <c r="A38" s="522"/>
      <c r="B38" s="523"/>
      <c r="C38" s="523"/>
      <c r="D38" s="524"/>
      <c r="E38" s="506" t="str">
        <f t="shared" si="0"/>
        <v/>
      </c>
      <c r="F38" s="507"/>
      <c r="G38" s="525"/>
      <c r="H38" s="526"/>
      <c r="I38" s="526"/>
      <c r="J38" s="130" t="s">
        <v>166</v>
      </c>
      <c r="K38" s="526"/>
      <c r="L38" s="526"/>
      <c r="M38" s="526"/>
      <c r="N38" s="510"/>
      <c r="O38" s="510"/>
      <c r="P38" s="510"/>
      <c r="Q38" s="527"/>
      <c r="R38" s="527"/>
      <c r="S38" s="527"/>
      <c r="T38" s="512"/>
      <c r="U38" s="513"/>
      <c r="V38" s="514"/>
      <c r="W38" s="515"/>
      <c r="X38" s="513"/>
      <c r="Y38" s="514"/>
      <c r="Z38" s="516">
        <f t="shared" si="1"/>
        <v>0</v>
      </c>
      <c r="AA38" s="517"/>
      <c r="AB38" s="518"/>
      <c r="AC38" s="519"/>
      <c r="AD38" s="520"/>
      <c r="AE38" s="520"/>
      <c r="AF38" s="520"/>
      <c r="AG38" s="521"/>
      <c r="AH38" s="497"/>
      <c r="AI38" s="498"/>
      <c r="AJ38" s="499"/>
      <c r="AK38" s="497"/>
      <c r="AL38" s="498"/>
      <c r="AM38" s="499"/>
      <c r="AN38" s="500"/>
      <c r="AO38" s="501"/>
      <c r="AP38" s="502"/>
    </row>
    <row r="39" spans="1:42" s="128" customFormat="1" ht="22.7" hidden="1" customHeight="1" outlineLevel="1" x14ac:dyDescent="0.15">
      <c r="A39" s="503"/>
      <c r="B39" s="504"/>
      <c r="C39" s="504"/>
      <c r="D39" s="505"/>
      <c r="E39" s="506" t="str">
        <f t="shared" si="0"/>
        <v/>
      </c>
      <c r="F39" s="507"/>
      <c r="G39" s="508"/>
      <c r="H39" s="509"/>
      <c r="I39" s="509"/>
      <c r="J39" s="129" t="s">
        <v>166</v>
      </c>
      <c r="K39" s="509"/>
      <c r="L39" s="509"/>
      <c r="M39" s="509"/>
      <c r="N39" s="510"/>
      <c r="O39" s="510"/>
      <c r="P39" s="510"/>
      <c r="Q39" s="511"/>
      <c r="R39" s="511"/>
      <c r="S39" s="511"/>
      <c r="T39" s="512"/>
      <c r="U39" s="513"/>
      <c r="V39" s="514"/>
      <c r="W39" s="515"/>
      <c r="X39" s="513"/>
      <c r="Y39" s="514"/>
      <c r="Z39" s="516">
        <f t="shared" si="1"/>
        <v>0</v>
      </c>
      <c r="AA39" s="517"/>
      <c r="AB39" s="518"/>
      <c r="AC39" s="519"/>
      <c r="AD39" s="520"/>
      <c r="AE39" s="520"/>
      <c r="AF39" s="520"/>
      <c r="AG39" s="521"/>
      <c r="AH39" s="497"/>
      <c r="AI39" s="498"/>
      <c r="AJ39" s="499"/>
      <c r="AK39" s="497"/>
      <c r="AL39" s="498"/>
      <c r="AM39" s="499"/>
      <c r="AN39" s="500"/>
      <c r="AO39" s="501"/>
      <c r="AP39" s="502"/>
    </row>
    <row r="40" spans="1:42" s="128" customFormat="1" ht="22.7" hidden="1" customHeight="1" outlineLevel="1" x14ac:dyDescent="0.15">
      <c r="A40" s="503"/>
      <c r="B40" s="504"/>
      <c r="C40" s="504"/>
      <c r="D40" s="505"/>
      <c r="E40" s="506" t="str">
        <f t="shared" si="0"/>
        <v/>
      </c>
      <c r="F40" s="507"/>
      <c r="G40" s="508"/>
      <c r="H40" s="509"/>
      <c r="I40" s="509"/>
      <c r="J40" s="129" t="s">
        <v>166</v>
      </c>
      <c r="K40" s="509"/>
      <c r="L40" s="509"/>
      <c r="M40" s="509"/>
      <c r="N40" s="510"/>
      <c r="O40" s="510"/>
      <c r="P40" s="510"/>
      <c r="Q40" s="511"/>
      <c r="R40" s="511"/>
      <c r="S40" s="511"/>
      <c r="T40" s="512"/>
      <c r="U40" s="513"/>
      <c r="V40" s="514"/>
      <c r="W40" s="515"/>
      <c r="X40" s="513"/>
      <c r="Y40" s="514"/>
      <c r="Z40" s="516">
        <f t="shared" si="1"/>
        <v>0</v>
      </c>
      <c r="AA40" s="517"/>
      <c r="AB40" s="518"/>
      <c r="AC40" s="519"/>
      <c r="AD40" s="520"/>
      <c r="AE40" s="520"/>
      <c r="AF40" s="520"/>
      <c r="AG40" s="521"/>
      <c r="AH40" s="497"/>
      <c r="AI40" s="498"/>
      <c r="AJ40" s="499"/>
      <c r="AK40" s="497"/>
      <c r="AL40" s="498"/>
      <c r="AM40" s="499"/>
      <c r="AN40" s="500"/>
      <c r="AO40" s="501"/>
      <c r="AP40" s="502"/>
    </row>
    <row r="41" spans="1:42" s="128" customFormat="1" ht="22.7" hidden="1" customHeight="1" outlineLevel="1" x14ac:dyDescent="0.15">
      <c r="A41" s="503"/>
      <c r="B41" s="504"/>
      <c r="C41" s="504"/>
      <c r="D41" s="505"/>
      <c r="E41" s="506" t="str">
        <f t="shared" si="0"/>
        <v/>
      </c>
      <c r="F41" s="507"/>
      <c r="G41" s="508"/>
      <c r="H41" s="509"/>
      <c r="I41" s="509"/>
      <c r="J41" s="129" t="s">
        <v>166</v>
      </c>
      <c r="K41" s="509"/>
      <c r="L41" s="509"/>
      <c r="M41" s="509"/>
      <c r="N41" s="510"/>
      <c r="O41" s="510"/>
      <c r="P41" s="510"/>
      <c r="Q41" s="511"/>
      <c r="R41" s="511"/>
      <c r="S41" s="511"/>
      <c r="T41" s="512"/>
      <c r="U41" s="513"/>
      <c r="V41" s="514"/>
      <c r="W41" s="515"/>
      <c r="X41" s="513"/>
      <c r="Y41" s="514"/>
      <c r="Z41" s="516">
        <f t="shared" si="1"/>
        <v>0</v>
      </c>
      <c r="AA41" s="517"/>
      <c r="AB41" s="518"/>
      <c r="AC41" s="519"/>
      <c r="AD41" s="520"/>
      <c r="AE41" s="520"/>
      <c r="AF41" s="520"/>
      <c r="AG41" s="521"/>
      <c r="AH41" s="497"/>
      <c r="AI41" s="498"/>
      <c r="AJ41" s="499"/>
      <c r="AK41" s="497"/>
      <c r="AL41" s="498"/>
      <c r="AM41" s="499"/>
      <c r="AN41" s="500"/>
      <c r="AO41" s="501"/>
      <c r="AP41" s="502"/>
    </row>
    <row r="42" spans="1:42" s="128" customFormat="1" ht="22.7" hidden="1" customHeight="1" outlineLevel="1" x14ac:dyDescent="0.15">
      <c r="A42" s="522"/>
      <c r="B42" s="523"/>
      <c r="C42" s="523"/>
      <c r="D42" s="524"/>
      <c r="E42" s="506" t="str">
        <f t="shared" si="0"/>
        <v/>
      </c>
      <c r="F42" s="507"/>
      <c r="G42" s="508"/>
      <c r="H42" s="509"/>
      <c r="I42" s="509"/>
      <c r="J42" s="129" t="s">
        <v>166</v>
      </c>
      <c r="K42" s="509"/>
      <c r="L42" s="509"/>
      <c r="M42" s="509"/>
      <c r="N42" s="510"/>
      <c r="O42" s="510"/>
      <c r="P42" s="510"/>
      <c r="Q42" s="511"/>
      <c r="R42" s="511"/>
      <c r="S42" s="511"/>
      <c r="T42" s="512"/>
      <c r="U42" s="513"/>
      <c r="V42" s="514"/>
      <c r="W42" s="515"/>
      <c r="X42" s="513"/>
      <c r="Y42" s="514"/>
      <c r="Z42" s="516">
        <f t="shared" si="1"/>
        <v>0</v>
      </c>
      <c r="AA42" s="517"/>
      <c r="AB42" s="518"/>
      <c r="AC42" s="519"/>
      <c r="AD42" s="520"/>
      <c r="AE42" s="520"/>
      <c r="AF42" s="520"/>
      <c r="AG42" s="521"/>
      <c r="AH42" s="497"/>
      <c r="AI42" s="498"/>
      <c r="AJ42" s="499"/>
      <c r="AK42" s="497"/>
      <c r="AL42" s="498"/>
      <c r="AM42" s="499"/>
      <c r="AN42" s="500"/>
      <c r="AO42" s="501"/>
      <c r="AP42" s="502"/>
    </row>
    <row r="43" spans="1:42" s="128" customFormat="1" ht="22.7" hidden="1" customHeight="1" outlineLevel="1" x14ac:dyDescent="0.15">
      <c r="A43" s="522"/>
      <c r="B43" s="523"/>
      <c r="C43" s="523"/>
      <c r="D43" s="524"/>
      <c r="E43" s="506" t="str">
        <f t="shared" si="0"/>
        <v/>
      </c>
      <c r="F43" s="507"/>
      <c r="G43" s="508"/>
      <c r="H43" s="509"/>
      <c r="I43" s="509"/>
      <c r="J43" s="129" t="s">
        <v>166</v>
      </c>
      <c r="K43" s="509"/>
      <c r="L43" s="509"/>
      <c r="M43" s="509"/>
      <c r="N43" s="510"/>
      <c r="O43" s="510"/>
      <c r="P43" s="510"/>
      <c r="Q43" s="511"/>
      <c r="R43" s="511"/>
      <c r="S43" s="511"/>
      <c r="T43" s="512"/>
      <c r="U43" s="513"/>
      <c r="V43" s="514"/>
      <c r="W43" s="515"/>
      <c r="X43" s="513"/>
      <c r="Y43" s="514"/>
      <c r="Z43" s="516">
        <f t="shared" si="1"/>
        <v>0</v>
      </c>
      <c r="AA43" s="517"/>
      <c r="AB43" s="518"/>
      <c r="AC43" s="519"/>
      <c r="AD43" s="520"/>
      <c r="AE43" s="520"/>
      <c r="AF43" s="520"/>
      <c r="AG43" s="521"/>
      <c r="AH43" s="497"/>
      <c r="AI43" s="498"/>
      <c r="AJ43" s="499"/>
      <c r="AK43" s="497"/>
      <c r="AL43" s="498"/>
      <c r="AM43" s="499"/>
      <c r="AN43" s="500"/>
      <c r="AO43" s="501"/>
      <c r="AP43" s="502"/>
    </row>
    <row r="44" spans="1:42" s="128" customFormat="1" ht="22.7" hidden="1" customHeight="1" outlineLevel="1" x14ac:dyDescent="0.15">
      <c r="A44" s="522"/>
      <c r="B44" s="523"/>
      <c r="C44" s="523"/>
      <c r="D44" s="524"/>
      <c r="E44" s="506" t="str">
        <f t="shared" si="0"/>
        <v/>
      </c>
      <c r="F44" s="507"/>
      <c r="G44" s="525"/>
      <c r="H44" s="526"/>
      <c r="I44" s="526"/>
      <c r="J44" s="130" t="s">
        <v>166</v>
      </c>
      <c r="K44" s="526"/>
      <c r="L44" s="526"/>
      <c r="M44" s="526"/>
      <c r="N44" s="510"/>
      <c r="O44" s="510"/>
      <c r="P44" s="510"/>
      <c r="Q44" s="527"/>
      <c r="R44" s="527"/>
      <c r="S44" s="527"/>
      <c r="T44" s="512"/>
      <c r="U44" s="513"/>
      <c r="V44" s="514"/>
      <c r="W44" s="515"/>
      <c r="X44" s="513"/>
      <c r="Y44" s="514"/>
      <c r="Z44" s="516">
        <f t="shared" si="1"/>
        <v>0</v>
      </c>
      <c r="AA44" s="517"/>
      <c r="AB44" s="518"/>
      <c r="AC44" s="519"/>
      <c r="AD44" s="520"/>
      <c r="AE44" s="520"/>
      <c r="AF44" s="520"/>
      <c r="AG44" s="521"/>
      <c r="AH44" s="497"/>
      <c r="AI44" s="498"/>
      <c r="AJ44" s="499"/>
      <c r="AK44" s="497"/>
      <c r="AL44" s="498"/>
      <c r="AM44" s="499"/>
      <c r="AN44" s="500"/>
      <c r="AO44" s="501"/>
      <c r="AP44" s="502"/>
    </row>
    <row r="45" spans="1:42" s="128" customFormat="1" ht="22.7" hidden="1" customHeight="1" outlineLevel="1" x14ac:dyDescent="0.15">
      <c r="A45" s="503"/>
      <c r="B45" s="504"/>
      <c r="C45" s="504"/>
      <c r="D45" s="505"/>
      <c r="E45" s="506" t="str">
        <f t="shared" si="0"/>
        <v/>
      </c>
      <c r="F45" s="507"/>
      <c r="G45" s="508"/>
      <c r="H45" s="509"/>
      <c r="I45" s="509"/>
      <c r="J45" s="129" t="s">
        <v>166</v>
      </c>
      <c r="K45" s="509"/>
      <c r="L45" s="509"/>
      <c r="M45" s="509"/>
      <c r="N45" s="510"/>
      <c r="O45" s="510"/>
      <c r="P45" s="510"/>
      <c r="Q45" s="511"/>
      <c r="R45" s="511"/>
      <c r="S45" s="511"/>
      <c r="T45" s="512"/>
      <c r="U45" s="513"/>
      <c r="V45" s="514"/>
      <c r="W45" s="515"/>
      <c r="X45" s="513"/>
      <c r="Y45" s="514"/>
      <c r="Z45" s="516">
        <f t="shared" si="1"/>
        <v>0</v>
      </c>
      <c r="AA45" s="517"/>
      <c r="AB45" s="518"/>
      <c r="AC45" s="519"/>
      <c r="AD45" s="520"/>
      <c r="AE45" s="520"/>
      <c r="AF45" s="520"/>
      <c r="AG45" s="521"/>
      <c r="AH45" s="497"/>
      <c r="AI45" s="498"/>
      <c r="AJ45" s="499"/>
      <c r="AK45" s="497"/>
      <c r="AL45" s="498"/>
      <c r="AM45" s="499"/>
      <c r="AN45" s="500"/>
      <c r="AO45" s="501"/>
      <c r="AP45" s="502"/>
    </row>
    <row r="46" spans="1:42" s="128" customFormat="1" ht="22.7" hidden="1" customHeight="1" outlineLevel="1" x14ac:dyDescent="0.15">
      <c r="A46" s="503"/>
      <c r="B46" s="504"/>
      <c r="C46" s="504"/>
      <c r="D46" s="505"/>
      <c r="E46" s="506" t="str">
        <f t="shared" si="0"/>
        <v/>
      </c>
      <c r="F46" s="507"/>
      <c r="G46" s="508"/>
      <c r="H46" s="509"/>
      <c r="I46" s="509"/>
      <c r="J46" s="129" t="s">
        <v>166</v>
      </c>
      <c r="K46" s="509"/>
      <c r="L46" s="509"/>
      <c r="M46" s="509"/>
      <c r="N46" s="510"/>
      <c r="O46" s="510"/>
      <c r="P46" s="510"/>
      <c r="Q46" s="511"/>
      <c r="R46" s="511"/>
      <c r="S46" s="511"/>
      <c r="T46" s="512"/>
      <c r="U46" s="513"/>
      <c r="V46" s="514"/>
      <c r="W46" s="515"/>
      <c r="X46" s="513"/>
      <c r="Y46" s="514"/>
      <c r="Z46" s="516">
        <f t="shared" si="1"/>
        <v>0</v>
      </c>
      <c r="AA46" s="517"/>
      <c r="AB46" s="518"/>
      <c r="AC46" s="519"/>
      <c r="AD46" s="520"/>
      <c r="AE46" s="520"/>
      <c r="AF46" s="520"/>
      <c r="AG46" s="521"/>
      <c r="AH46" s="497"/>
      <c r="AI46" s="498"/>
      <c r="AJ46" s="499"/>
      <c r="AK46" s="497"/>
      <c r="AL46" s="498"/>
      <c r="AM46" s="499"/>
      <c r="AN46" s="500"/>
      <c r="AO46" s="501"/>
      <c r="AP46" s="502"/>
    </row>
    <row r="47" spans="1:42" s="128" customFormat="1" ht="22.7" hidden="1" customHeight="1" outlineLevel="1" x14ac:dyDescent="0.15">
      <c r="A47" s="503"/>
      <c r="B47" s="504"/>
      <c r="C47" s="504"/>
      <c r="D47" s="505"/>
      <c r="E47" s="506" t="str">
        <f t="shared" si="0"/>
        <v/>
      </c>
      <c r="F47" s="507"/>
      <c r="G47" s="508"/>
      <c r="H47" s="509"/>
      <c r="I47" s="509"/>
      <c r="J47" s="129" t="s">
        <v>166</v>
      </c>
      <c r="K47" s="509"/>
      <c r="L47" s="509"/>
      <c r="M47" s="509"/>
      <c r="N47" s="510"/>
      <c r="O47" s="510"/>
      <c r="P47" s="510"/>
      <c r="Q47" s="511"/>
      <c r="R47" s="511"/>
      <c r="S47" s="511"/>
      <c r="T47" s="512"/>
      <c r="U47" s="513"/>
      <c r="V47" s="514"/>
      <c r="W47" s="515"/>
      <c r="X47" s="513"/>
      <c r="Y47" s="514"/>
      <c r="Z47" s="516">
        <f t="shared" si="1"/>
        <v>0</v>
      </c>
      <c r="AA47" s="517"/>
      <c r="AB47" s="518"/>
      <c r="AC47" s="519"/>
      <c r="AD47" s="520"/>
      <c r="AE47" s="520"/>
      <c r="AF47" s="520"/>
      <c r="AG47" s="521"/>
      <c r="AH47" s="497"/>
      <c r="AI47" s="498"/>
      <c r="AJ47" s="499"/>
      <c r="AK47" s="497"/>
      <c r="AL47" s="498"/>
      <c r="AM47" s="499"/>
      <c r="AN47" s="500"/>
      <c r="AO47" s="501"/>
      <c r="AP47" s="502"/>
    </row>
    <row r="48" spans="1:42" s="128" customFormat="1" ht="22.7" hidden="1" customHeight="1" outlineLevel="1" x14ac:dyDescent="0.15">
      <c r="A48" s="503"/>
      <c r="B48" s="504"/>
      <c r="C48" s="504"/>
      <c r="D48" s="505"/>
      <c r="E48" s="506" t="str">
        <f t="shared" si="0"/>
        <v/>
      </c>
      <c r="F48" s="507"/>
      <c r="G48" s="525"/>
      <c r="H48" s="526"/>
      <c r="I48" s="526"/>
      <c r="J48" s="130" t="s">
        <v>166</v>
      </c>
      <c r="K48" s="526"/>
      <c r="L48" s="526"/>
      <c r="M48" s="526"/>
      <c r="N48" s="510"/>
      <c r="O48" s="510"/>
      <c r="P48" s="510"/>
      <c r="Q48" s="527"/>
      <c r="R48" s="527"/>
      <c r="S48" s="527"/>
      <c r="T48" s="512"/>
      <c r="U48" s="513"/>
      <c r="V48" s="514"/>
      <c r="W48" s="515"/>
      <c r="X48" s="513"/>
      <c r="Y48" s="514"/>
      <c r="Z48" s="516">
        <f t="shared" si="1"/>
        <v>0</v>
      </c>
      <c r="AA48" s="517"/>
      <c r="AB48" s="518"/>
      <c r="AC48" s="519"/>
      <c r="AD48" s="520"/>
      <c r="AE48" s="520"/>
      <c r="AF48" s="520"/>
      <c r="AG48" s="521"/>
      <c r="AH48" s="497"/>
      <c r="AI48" s="498"/>
      <c r="AJ48" s="499"/>
      <c r="AK48" s="497"/>
      <c r="AL48" s="498"/>
      <c r="AM48" s="499"/>
      <c r="AN48" s="500"/>
      <c r="AO48" s="501"/>
      <c r="AP48" s="502"/>
    </row>
    <row r="49" spans="1:42" s="128" customFormat="1" ht="22.7" hidden="1" customHeight="1" outlineLevel="1" x14ac:dyDescent="0.15">
      <c r="A49" s="503"/>
      <c r="B49" s="504"/>
      <c r="C49" s="504"/>
      <c r="D49" s="505"/>
      <c r="E49" s="506" t="str">
        <f t="shared" si="0"/>
        <v/>
      </c>
      <c r="F49" s="507"/>
      <c r="G49" s="508"/>
      <c r="H49" s="509"/>
      <c r="I49" s="509"/>
      <c r="J49" s="129" t="s">
        <v>166</v>
      </c>
      <c r="K49" s="509"/>
      <c r="L49" s="509"/>
      <c r="M49" s="509"/>
      <c r="N49" s="510"/>
      <c r="O49" s="510"/>
      <c r="P49" s="510"/>
      <c r="Q49" s="511"/>
      <c r="R49" s="511"/>
      <c r="S49" s="511"/>
      <c r="T49" s="512"/>
      <c r="U49" s="513"/>
      <c r="V49" s="514"/>
      <c r="W49" s="515"/>
      <c r="X49" s="513"/>
      <c r="Y49" s="514"/>
      <c r="Z49" s="516">
        <f t="shared" si="1"/>
        <v>0</v>
      </c>
      <c r="AA49" s="517"/>
      <c r="AB49" s="518"/>
      <c r="AC49" s="519"/>
      <c r="AD49" s="520"/>
      <c r="AE49" s="520"/>
      <c r="AF49" s="520"/>
      <c r="AG49" s="521"/>
      <c r="AH49" s="497"/>
      <c r="AI49" s="498"/>
      <c r="AJ49" s="499"/>
      <c r="AK49" s="497"/>
      <c r="AL49" s="498"/>
      <c r="AM49" s="499"/>
      <c r="AN49" s="500"/>
      <c r="AO49" s="501"/>
      <c r="AP49" s="502"/>
    </row>
    <row r="50" spans="1:42" s="128" customFormat="1" ht="22.7" hidden="1" customHeight="1" outlineLevel="1" x14ac:dyDescent="0.15">
      <c r="A50" s="503"/>
      <c r="B50" s="504"/>
      <c r="C50" s="504"/>
      <c r="D50" s="505"/>
      <c r="E50" s="506" t="str">
        <f t="shared" si="0"/>
        <v/>
      </c>
      <c r="F50" s="507"/>
      <c r="G50" s="508"/>
      <c r="H50" s="509"/>
      <c r="I50" s="509"/>
      <c r="J50" s="129" t="s">
        <v>166</v>
      </c>
      <c r="K50" s="509"/>
      <c r="L50" s="509"/>
      <c r="M50" s="509"/>
      <c r="N50" s="510"/>
      <c r="O50" s="510"/>
      <c r="P50" s="510"/>
      <c r="Q50" s="511"/>
      <c r="R50" s="511"/>
      <c r="S50" s="511"/>
      <c r="T50" s="512"/>
      <c r="U50" s="513"/>
      <c r="V50" s="514"/>
      <c r="W50" s="515"/>
      <c r="X50" s="513"/>
      <c r="Y50" s="514"/>
      <c r="Z50" s="516">
        <f t="shared" si="1"/>
        <v>0</v>
      </c>
      <c r="AA50" s="517"/>
      <c r="AB50" s="518"/>
      <c r="AC50" s="519"/>
      <c r="AD50" s="520"/>
      <c r="AE50" s="520"/>
      <c r="AF50" s="520"/>
      <c r="AG50" s="521"/>
      <c r="AH50" s="497"/>
      <c r="AI50" s="498"/>
      <c r="AJ50" s="499"/>
      <c r="AK50" s="497"/>
      <c r="AL50" s="498"/>
      <c r="AM50" s="499"/>
      <c r="AN50" s="500"/>
      <c r="AO50" s="501"/>
      <c r="AP50" s="502"/>
    </row>
    <row r="51" spans="1:42" s="128" customFormat="1" ht="22.7" hidden="1" customHeight="1" outlineLevel="1" thickBot="1" x14ac:dyDescent="0.2">
      <c r="A51" s="503"/>
      <c r="B51" s="504"/>
      <c r="C51" s="504"/>
      <c r="D51" s="505"/>
      <c r="E51" s="506" t="str">
        <f t="shared" si="0"/>
        <v/>
      </c>
      <c r="F51" s="507"/>
      <c r="G51" s="562"/>
      <c r="H51" s="563"/>
      <c r="I51" s="563"/>
      <c r="J51" s="23" t="s">
        <v>166</v>
      </c>
      <c r="K51" s="563"/>
      <c r="L51" s="563"/>
      <c r="M51" s="563"/>
      <c r="N51" s="510"/>
      <c r="O51" s="510"/>
      <c r="P51" s="510"/>
      <c r="Q51" s="564"/>
      <c r="R51" s="564"/>
      <c r="S51" s="564"/>
      <c r="T51" s="565"/>
      <c r="U51" s="566"/>
      <c r="V51" s="567"/>
      <c r="W51" s="568"/>
      <c r="X51" s="566"/>
      <c r="Y51" s="567"/>
      <c r="Z51" s="569">
        <f t="shared" si="1"/>
        <v>0</v>
      </c>
      <c r="AA51" s="570"/>
      <c r="AB51" s="571"/>
      <c r="AC51" s="519"/>
      <c r="AD51" s="520"/>
      <c r="AE51" s="520"/>
      <c r="AF51" s="520"/>
      <c r="AG51" s="521"/>
      <c r="AH51" s="552"/>
      <c r="AI51" s="553"/>
      <c r="AJ51" s="554"/>
      <c r="AK51" s="552"/>
      <c r="AL51" s="553"/>
      <c r="AM51" s="554"/>
      <c r="AN51" s="555"/>
      <c r="AO51" s="556"/>
      <c r="AP51" s="557"/>
    </row>
    <row r="52" spans="1:42" ht="15" customHeight="1" collapsed="1" thickTop="1" x14ac:dyDescent="0.15">
      <c r="A52" s="558" t="s">
        <v>165</v>
      </c>
      <c r="B52" s="559"/>
      <c r="C52" s="559"/>
      <c r="D52" s="559"/>
      <c r="E52" s="559"/>
      <c r="F52" s="559"/>
      <c r="G52" s="559"/>
      <c r="H52" s="559"/>
      <c r="I52" s="559"/>
      <c r="J52" s="559"/>
      <c r="K52" s="559"/>
      <c r="L52" s="559"/>
      <c r="M52" s="559"/>
      <c r="N52" s="559"/>
      <c r="O52" s="559"/>
      <c r="P52" s="559"/>
      <c r="Q52" s="559"/>
      <c r="R52" s="559"/>
      <c r="S52" s="559"/>
      <c r="T52" s="559"/>
      <c r="U52" s="559"/>
      <c r="V52" s="559"/>
      <c r="W52" s="559"/>
      <c r="X52" s="559"/>
      <c r="Y52" s="559"/>
      <c r="Z52" s="540" t="s">
        <v>164</v>
      </c>
      <c r="AA52" s="541"/>
      <c r="AB52" s="542"/>
      <c r="AC52" s="540" t="s">
        <v>163</v>
      </c>
      <c r="AD52" s="541"/>
      <c r="AE52" s="541"/>
      <c r="AF52" s="541"/>
      <c r="AG52" s="542"/>
      <c r="AH52" s="540" t="s">
        <v>162</v>
      </c>
      <c r="AI52" s="541"/>
      <c r="AJ52" s="542"/>
      <c r="AK52" s="540" t="s">
        <v>161</v>
      </c>
      <c r="AL52" s="541"/>
      <c r="AM52" s="542"/>
      <c r="AN52" s="543"/>
      <c r="AO52" s="544"/>
      <c r="AP52" s="545"/>
    </row>
    <row r="53" spans="1:42" ht="22.7" customHeight="1" thickBot="1" x14ac:dyDescent="0.2">
      <c r="A53" s="560"/>
      <c r="B53" s="561"/>
      <c r="C53" s="561"/>
      <c r="D53" s="561"/>
      <c r="E53" s="561"/>
      <c r="F53" s="561"/>
      <c r="G53" s="561"/>
      <c r="H53" s="561"/>
      <c r="I53" s="561"/>
      <c r="J53" s="561"/>
      <c r="K53" s="561"/>
      <c r="L53" s="561"/>
      <c r="M53" s="561"/>
      <c r="N53" s="561"/>
      <c r="O53" s="561"/>
      <c r="P53" s="561"/>
      <c r="Q53" s="561"/>
      <c r="R53" s="561"/>
      <c r="S53" s="561"/>
      <c r="T53" s="561"/>
      <c r="U53" s="561"/>
      <c r="V53" s="561"/>
      <c r="W53" s="561"/>
      <c r="X53" s="561"/>
      <c r="Y53" s="561"/>
      <c r="Z53" s="549">
        <f>SUM(Z23:AB51)</f>
        <v>0</v>
      </c>
      <c r="AA53" s="550"/>
      <c r="AB53" s="551"/>
      <c r="AC53" s="549">
        <f>ROUNDDOWN((SUMIFS(Q23:S51,N23:P51,"自家用車")),0)*37</f>
        <v>0</v>
      </c>
      <c r="AD53" s="550"/>
      <c r="AE53" s="550"/>
      <c r="AF53" s="550"/>
      <c r="AG53" s="551"/>
      <c r="AH53" s="549">
        <f>SUM(AH23:AJ51)</f>
        <v>0</v>
      </c>
      <c r="AI53" s="550"/>
      <c r="AJ53" s="551"/>
      <c r="AK53" s="549">
        <f>SUM(AK23:AM51)</f>
        <v>0</v>
      </c>
      <c r="AL53" s="550"/>
      <c r="AM53" s="551"/>
      <c r="AN53" s="546"/>
      <c r="AO53" s="547"/>
      <c r="AP53" s="548"/>
    </row>
    <row r="54" spans="1:42" ht="11.25" customHeight="1" thickBot="1" x14ac:dyDescent="0.2">
      <c r="A54" s="582"/>
      <c r="B54" s="582"/>
      <c r="C54" s="582"/>
      <c r="D54" s="582"/>
      <c r="E54" s="582"/>
      <c r="F54" s="582"/>
      <c r="G54" s="582"/>
      <c r="H54" s="582"/>
      <c r="I54" s="582"/>
      <c r="J54" s="582"/>
      <c r="K54" s="582"/>
      <c r="L54" s="582"/>
      <c r="M54" s="582"/>
      <c r="N54" s="582"/>
      <c r="O54" s="582"/>
      <c r="P54" s="582"/>
      <c r="Q54" s="582"/>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row>
    <row r="55" spans="1:42" ht="15" customHeight="1" x14ac:dyDescent="0.15">
      <c r="A55" s="583" t="s">
        <v>160</v>
      </c>
      <c r="B55" s="584"/>
      <c r="C55" s="584"/>
      <c r="D55" s="584"/>
      <c r="E55" s="20"/>
      <c r="F55" s="21" t="s">
        <v>159</v>
      </c>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19"/>
    </row>
    <row r="56" spans="1:42" ht="15" customHeight="1" x14ac:dyDescent="0.15">
      <c r="A56" s="534"/>
      <c r="B56" s="535"/>
      <c r="C56" s="535"/>
      <c r="D56" s="535"/>
      <c r="E56" s="535"/>
      <c r="F56" s="535"/>
      <c r="G56" s="535"/>
      <c r="H56" s="535"/>
      <c r="I56" s="535"/>
      <c r="J56" s="535"/>
      <c r="K56" s="535"/>
      <c r="L56" s="535"/>
      <c r="M56" s="535"/>
      <c r="N56" s="535"/>
      <c r="O56" s="535"/>
      <c r="P56" s="535"/>
      <c r="Q56" s="535"/>
      <c r="R56" s="535"/>
      <c r="S56" s="535"/>
      <c r="T56" s="535"/>
      <c r="U56" s="535"/>
      <c r="V56" s="535"/>
      <c r="W56" s="535"/>
      <c r="X56" s="535"/>
      <c r="Y56" s="535"/>
      <c r="Z56" s="535"/>
      <c r="AA56" s="535"/>
      <c r="AB56" s="535"/>
      <c r="AC56" s="535"/>
      <c r="AD56" s="535"/>
      <c r="AE56" s="535"/>
      <c r="AF56" s="535"/>
      <c r="AG56" s="535"/>
      <c r="AH56" s="535"/>
      <c r="AI56" s="535"/>
      <c r="AJ56" s="535"/>
      <c r="AK56" s="535"/>
      <c r="AL56" s="535"/>
      <c r="AM56" s="535"/>
      <c r="AN56" s="535"/>
      <c r="AO56" s="535"/>
      <c r="AP56" s="536"/>
    </row>
    <row r="57" spans="1:42" ht="15" customHeight="1" thickBot="1" x14ac:dyDescent="0.2">
      <c r="A57" s="537"/>
      <c r="B57" s="538"/>
      <c r="C57" s="538"/>
      <c r="D57" s="538"/>
      <c r="E57" s="538"/>
      <c r="F57" s="538"/>
      <c r="G57" s="538"/>
      <c r="H57" s="538"/>
      <c r="I57" s="538"/>
      <c r="J57" s="538"/>
      <c r="K57" s="538"/>
      <c r="L57" s="538"/>
      <c r="M57" s="538"/>
      <c r="N57" s="538"/>
      <c r="O57" s="538"/>
      <c r="P57" s="538"/>
      <c r="Q57" s="538"/>
      <c r="R57" s="538"/>
      <c r="S57" s="538"/>
      <c r="T57" s="538"/>
      <c r="U57" s="538"/>
      <c r="V57" s="538"/>
      <c r="W57" s="538"/>
      <c r="X57" s="538"/>
      <c r="Y57" s="538"/>
      <c r="Z57" s="538"/>
      <c r="AA57" s="538"/>
      <c r="AB57" s="538"/>
      <c r="AC57" s="538"/>
      <c r="AD57" s="538"/>
      <c r="AE57" s="538"/>
      <c r="AF57" s="538"/>
      <c r="AG57" s="538"/>
      <c r="AH57" s="538"/>
      <c r="AI57" s="538"/>
      <c r="AJ57" s="538"/>
      <c r="AK57" s="538"/>
      <c r="AL57" s="538"/>
      <c r="AM57" s="538"/>
      <c r="AN57" s="538"/>
      <c r="AO57" s="538"/>
      <c r="AP57" s="539"/>
    </row>
    <row r="58" spans="1:42" ht="15" customHeight="1" x14ac:dyDescent="0.15">
      <c r="A58" s="18" t="s">
        <v>296</v>
      </c>
      <c r="B58" s="17"/>
      <c r="C58" s="17"/>
      <c r="D58" s="17"/>
      <c r="E58" s="17"/>
      <c r="F58" s="17"/>
      <c r="G58" s="17"/>
      <c r="H58" s="17"/>
      <c r="I58" s="17"/>
      <c r="J58" s="17"/>
      <c r="K58" s="17"/>
      <c r="L58" s="17"/>
      <c r="M58" s="17"/>
      <c r="N58" s="17"/>
      <c r="O58" s="17"/>
      <c r="P58" s="533"/>
      <c r="Q58" s="533"/>
      <c r="R58" s="533"/>
      <c r="S58" s="533"/>
      <c r="T58" s="533"/>
      <c r="U58" s="533"/>
      <c r="V58" s="533"/>
      <c r="W58" s="533"/>
      <c r="X58" s="533"/>
      <c r="Y58" s="533"/>
      <c r="Z58" s="533"/>
      <c r="AA58" s="533"/>
      <c r="AB58" s="533"/>
      <c r="AC58" s="533"/>
      <c r="AD58" s="533"/>
      <c r="AE58" s="533"/>
      <c r="AF58" s="533"/>
      <c r="AG58" s="533"/>
      <c r="AH58" s="533"/>
      <c r="AI58" s="533"/>
      <c r="AJ58" s="533"/>
      <c r="AK58" s="533"/>
      <c r="AL58" s="533"/>
      <c r="AM58" s="533"/>
      <c r="AN58" s="533"/>
      <c r="AO58" s="533"/>
      <c r="AP58" s="533"/>
    </row>
    <row r="59" spans="1:42" ht="15" customHeight="1" x14ac:dyDescent="0.15">
      <c r="A59" s="15" t="s">
        <v>11</v>
      </c>
      <c r="B59" s="17"/>
      <c r="C59" s="17"/>
      <c r="D59" s="17"/>
      <c r="E59" s="17"/>
      <c r="F59" s="17"/>
      <c r="G59" s="17"/>
      <c r="H59" s="17"/>
      <c r="I59" s="17"/>
      <c r="J59" s="17"/>
      <c r="K59" s="17"/>
      <c r="L59" s="17"/>
      <c r="M59" s="17"/>
      <c r="N59" s="17"/>
      <c r="O59" s="17"/>
      <c r="P59" s="17"/>
      <c r="Q59" s="17"/>
      <c r="R59" s="17"/>
      <c r="S59" s="17"/>
      <c r="T59" s="17"/>
      <c r="U59" s="17"/>
      <c r="V59" s="17"/>
      <c r="W59" s="572"/>
      <c r="X59" s="572"/>
      <c r="Y59" s="572"/>
      <c r="Z59" s="572"/>
      <c r="AA59" s="572"/>
      <c r="AB59" s="572"/>
      <c r="AC59" s="572"/>
      <c r="AD59" s="572"/>
      <c r="AE59" s="572"/>
      <c r="AF59" s="572"/>
      <c r="AG59" s="572"/>
      <c r="AH59" s="572"/>
      <c r="AI59" s="572"/>
      <c r="AJ59" s="572"/>
      <c r="AK59" s="572"/>
      <c r="AL59" s="572"/>
      <c r="AM59" s="572"/>
      <c r="AN59" s="572"/>
      <c r="AO59" s="572"/>
      <c r="AP59" s="572"/>
    </row>
  </sheetData>
  <mergeCells count="468">
    <mergeCell ref="A1:G1"/>
    <mergeCell ref="A2:AP2"/>
    <mergeCell ref="A3:AP3"/>
    <mergeCell ref="A4:AP4"/>
    <mergeCell ref="A5:D5"/>
    <mergeCell ref="E5:F5"/>
    <mergeCell ref="G5:L5"/>
    <mergeCell ref="M5:N5"/>
    <mergeCell ref="O5:T5"/>
    <mergeCell ref="U5:V5"/>
    <mergeCell ref="W5:AB5"/>
    <mergeCell ref="AD5:AH5"/>
    <mergeCell ref="AI5:AP5"/>
    <mergeCell ref="A6:AP6"/>
    <mergeCell ref="E7:AP7"/>
    <mergeCell ref="A8:D8"/>
    <mergeCell ref="E8:S8"/>
    <mergeCell ref="T8:W8"/>
    <mergeCell ref="X8:AD8"/>
    <mergeCell ref="AE8:AP8"/>
    <mergeCell ref="A11:D11"/>
    <mergeCell ref="E11:O11"/>
    <mergeCell ref="P11:S11"/>
    <mergeCell ref="T11:AD11"/>
    <mergeCell ref="AE11:AH11"/>
    <mergeCell ref="AI11:AP11"/>
    <mergeCell ref="A9:AP9"/>
    <mergeCell ref="F10:AC10"/>
    <mergeCell ref="AD10:AE10"/>
    <mergeCell ref="AF10:AG10"/>
    <mergeCell ref="AI10:AJ10"/>
    <mergeCell ref="AL10:AM10"/>
    <mergeCell ref="AO10:AP10"/>
    <mergeCell ref="AI13:AP13"/>
    <mergeCell ref="A14:D14"/>
    <mergeCell ref="F14:G14"/>
    <mergeCell ref="I14:K14"/>
    <mergeCell ref="L14:S14"/>
    <mergeCell ref="T14:AP14"/>
    <mergeCell ref="A12:D12"/>
    <mergeCell ref="E12:O12"/>
    <mergeCell ref="P12:S12"/>
    <mergeCell ref="T12:AD12"/>
    <mergeCell ref="AE12:AP12"/>
    <mergeCell ref="A13:D13"/>
    <mergeCell ref="E13:O13"/>
    <mergeCell ref="P13:S13"/>
    <mergeCell ref="T13:AD13"/>
    <mergeCell ref="AE13:AH13"/>
    <mergeCell ref="A17:D18"/>
    <mergeCell ref="E17:R18"/>
    <mergeCell ref="S17:AP20"/>
    <mergeCell ref="A19:D20"/>
    <mergeCell ref="E19:K20"/>
    <mergeCell ref="L19:M20"/>
    <mergeCell ref="N19:N20"/>
    <mergeCell ref="A15:D15"/>
    <mergeCell ref="E15:O15"/>
    <mergeCell ref="P15:S15"/>
    <mergeCell ref="T15:AD15"/>
    <mergeCell ref="AE15:AP15"/>
    <mergeCell ref="A16:AP16"/>
    <mergeCell ref="W21:Y22"/>
    <mergeCell ref="Z21:AB22"/>
    <mergeCell ref="AC21:AG22"/>
    <mergeCell ref="AH21:AJ22"/>
    <mergeCell ref="AK21:AM22"/>
    <mergeCell ref="AN21:AP22"/>
    <mergeCell ref="A21:D22"/>
    <mergeCell ref="E21:F22"/>
    <mergeCell ref="G21:M21"/>
    <mergeCell ref="N21:P22"/>
    <mergeCell ref="Q21:S22"/>
    <mergeCell ref="T21:V22"/>
    <mergeCell ref="G22:I22"/>
    <mergeCell ref="K22:M22"/>
    <mergeCell ref="AN23:AP23"/>
    <mergeCell ref="A24:D24"/>
    <mergeCell ref="E24:F24"/>
    <mergeCell ref="G24:I24"/>
    <mergeCell ref="K24:M24"/>
    <mergeCell ref="N24:P24"/>
    <mergeCell ref="Q24:S24"/>
    <mergeCell ref="T24:V24"/>
    <mergeCell ref="W24:Y24"/>
    <mergeCell ref="Z24:AB24"/>
    <mergeCell ref="T23:V23"/>
    <mergeCell ref="W23:Y23"/>
    <mergeCell ref="Z23:AB23"/>
    <mergeCell ref="AC23:AG23"/>
    <mergeCell ref="AH23:AJ23"/>
    <mergeCell ref="AK23:AM23"/>
    <mergeCell ref="A23:D23"/>
    <mergeCell ref="E23:F23"/>
    <mergeCell ref="G23:I23"/>
    <mergeCell ref="K23:M23"/>
    <mergeCell ref="N23:P23"/>
    <mergeCell ref="Q23:S23"/>
    <mergeCell ref="AC24:AG24"/>
    <mergeCell ref="AH24:AJ24"/>
    <mergeCell ref="AK24:AM24"/>
    <mergeCell ref="AN24:AP24"/>
    <mergeCell ref="A25:D25"/>
    <mergeCell ref="E25:F25"/>
    <mergeCell ref="G25:I25"/>
    <mergeCell ref="K25:M25"/>
    <mergeCell ref="N25:P25"/>
    <mergeCell ref="Q25:S25"/>
    <mergeCell ref="AN25:AP25"/>
    <mergeCell ref="T25:V25"/>
    <mergeCell ref="W25:Y25"/>
    <mergeCell ref="Z25:AB25"/>
    <mergeCell ref="AC25:AG25"/>
    <mergeCell ref="AH25:AJ25"/>
    <mergeCell ref="AK25:AM25"/>
    <mergeCell ref="AN26:AP26"/>
    <mergeCell ref="A27:D27"/>
    <mergeCell ref="E27:F27"/>
    <mergeCell ref="G27:I27"/>
    <mergeCell ref="K27:M27"/>
    <mergeCell ref="N27:P27"/>
    <mergeCell ref="Q27:S27"/>
    <mergeCell ref="AN27:AP27"/>
    <mergeCell ref="T27:V27"/>
    <mergeCell ref="W27:Y27"/>
    <mergeCell ref="Z27:AB27"/>
    <mergeCell ref="AC27:AG27"/>
    <mergeCell ref="AH27:AJ27"/>
    <mergeCell ref="AK27:AM27"/>
    <mergeCell ref="A26:D26"/>
    <mergeCell ref="E26:F26"/>
    <mergeCell ref="G26:I26"/>
    <mergeCell ref="K26:M26"/>
    <mergeCell ref="N26:P26"/>
    <mergeCell ref="Q26:S26"/>
    <mergeCell ref="T26:V26"/>
    <mergeCell ref="W26:Y26"/>
    <mergeCell ref="Z26:AB26"/>
    <mergeCell ref="K28:M28"/>
    <mergeCell ref="N28:P28"/>
    <mergeCell ref="Q28:S28"/>
    <mergeCell ref="T28:V28"/>
    <mergeCell ref="W28:Y28"/>
    <mergeCell ref="Z28:AB28"/>
    <mergeCell ref="AC26:AG26"/>
    <mergeCell ref="AH26:AJ26"/>
    <mergeCell ref="AK26:AM26"/>
    <mergeCell ref="Q30:S30"/>
    <mergeCell ref="T30:V30"/>
    <mergeCell ref="W30:Y30"/>
    <mergeCell ref="Z30:AB30"/>
    <mergeCell ref="AC28:AG28"/>
    <mergeCell ref="AH28:AJ28"/>
    <mergeCell ref="AK28:AM28"/>
    <mergeCell ref="AN28:AP28"/>
    <mergeCell ref="A29:D29"/>
    <mergeCell ref="E29:F29"/>
    <mergeCell ref="G29:I29"/>
    <mergeCell ref="K29:M29"/>
    <mergeCell ref="N29:P29"/>
    <mergeCell ref="Q29:S29"/>
    <mergeCell ref="AN29:AP29"/>
    <mergeCell ref="T29:V29"/>
    <mergeCell ref="W29:Y29"/>
    <mergeCell ref="Z29:AB29"/>
    <mergeCell ref="AC29:AG29"/>
    <mergeCell ref="AH29:AJ29"/>
    <mergeCell ref="AK29:AM29"/>
    <mergeCell ref="A28:D28"/>
    <mergeCell ref="E28:F28"/>
    <mergeCell ref="G28:I28"/>
    <mergeCell ref="W32:Y32"/>
    <mergeCell ref="Z32:AB32"/>
    <mergeCell ref="AC30:AG30"/>
    <mergeCell ref="AH30:AJ30"/>
    <mergeCell ref="AK30:AM30"/>
    <mergeCell ref="AN30:AP30"/>
    <mergeCell ref="A31:D31"/>
    <mergeCell ref="E31:F31"/>
    <mergeCell ref="G31:I31"/>
    <mergeCell ref="K31:M31"/>
    <mergeCell ref="N31:P31"/>
    <mergeCell ref="Q31:S31"/>
    <mergeCell ref="AN31:AP31"/>
    <mergeCell ref="T31:V31"/>
    <mergeCell ref="W31:Y31"/>
    <mergeCell ref="Z31:AB31"/>
    <mergeCell ref="AC31:AG31"/>
    <mergeCell ref="AH31:AJ31"/>
    <mergeCell ref="AK31:AM31"/>
    <mergeCell ref="A30:D30"/>
    <mergeCell ref="E30:F30"/>
    <mergeCell ref="G30:I30"/>
    <mergeCell ref="K30:M30"/>
    <mergeCell ref="N30:P30"/>
    <mergeCell ref="AC32:AG32"/>
    <mergeCell ref="AH32:AJ32"/>
    <mergeCell ref="AK32:AM32"/>
    <mergeCell ref="AN32:AP32"/>
    <mergeCell ref="A33:D33"/>
    <mergeCell ref="E33:F33"/>
    <mergeCell ref="G33:I33"/>
    <mergeCell ref="K33:M33"/>
    <mergeCell ref="N33:P33"/>
    <mergeCell ref="Q33:S33"/>
    <mergeCell ref="AN33:AP33"/>
    <mergeCell ref="T33:V33"/>
    <mergeCell ref="W33:Y33"/>
    <mergeCell ref="Z33:AB33"/>
    <mergeCell ref="AC33:AG33"/>
    <mergeCell ref="AH33:AJ33"/>
    <mergeCell ref="AK33:AM33"/>
    <mergeCell ref="A32:D32"/>
    <mergeCell ref="E32:F32"/>
    <mergeCell ref="G32:I32"/>
    <mergeCell ref="K32:M32"/>
    <mergeCell ref="N32:P32"/>
    <mergeCell ref="Q32:S32"/>
    <mergeCell ref="T32:V32"/>
    <mergeCell ref="AN34:AP34"/>
    <mergeCell ref="A35:D35"/>
    <mergeCell ref="E35:F35"/>
    <mergeCell ref="G35:I35"/>
    <mergeCell ref="K35:M35"/>
    <mergeCell ref="N35:P35"/>
    <mergeCell ref="Q35:S35"/>
    <mergeCell ref="AN35:AP35"/>
    <mergeCell ref="T35:V35"/>
    <mergeCell ref="W35:Y35"/>
    <mergeCell ref="Z35:AB35"/>
    <mergeCell ref="AC35:AG35"/>
    <mergeCell ref="AH35:AJ35"/>
    <mergeCell ref="AK35:AM35"/>
    <mergeCell ref="A34:D34"/>
    <mergeCell ref="E34:F34"/>
    <mergeCell ref="G34:I34"/>
    <mergeCell ref="K34:M34"/>
    <mergeCell ref="N34:P34"/>
    <mergeCell ref="Q34:S34"/>
    <mergeCell ref="T34:V34"/>
    <mergeCell ref="W34:Y34"/>
    <mergeCell ref="Z34:AB34"/>
    <mergeCell ref="K36:M36"/>
    <mergeCell ref="N36:P36"/>
    <mergeCell ref="Q36:S36"/>
    <mergeCell ref="T36:V36"/>
    <mergeCell ref="W36:Y36"/>
    <mergeCell ref="Z36:AB36"/>
    <mergeCell ref="AC34:AG34"/>
    <mergeCell ref="AH34:AJ34"/>
    <mergeCell ref="AK34:AM34"/>
    <mergeCell ref="Q38:S38"/>
    <mergeCell ref="T38:V38"/>
    <mergeCell ref="W38:Y38"/>
    <mergeCell ref="Z38:AB38"/>
    <mergeCell ref="AC36:AG36"/>
    <mergeCell ref="AH36:AJ36"/>
    <mergeCell ref="AK36:AM36"/>
    <mergeCell ref="AN36:AP36"/>
    <mergeCell ref="A37:D37"/>
    <mergeCell ref="E37:F37"/>
    <mergeCell ref="G37:I37"/>
    <mergeCell ref="K37:M37"/>
    <mergeCell ref="N37:P37"/>
    <mergeCell ref="Q37:S37"/>
    <mergeCell ref="AN37:AP37"/>
    <mergeCell ref="T37:V37"/>
    <mergeCell ref="W37:Y37"/>
    <mergeCell ref="Z37:AB37"/>
    <mergeCell ref="AC37:AG37"/>
    <mergeCell ref="AH37:AJ37"/>
    <mergeCell ref="AK37:AM37"/>
    <mergeCell ref="A36:D36"/>
    <mergeCell ref="E36:F36"/>
    <mergeCell ref="G36:I36"/>
    <mergeCell ref="W40:Y40"/>
    <mergeCell ref="Z40:AB40"/>
    <mergeCell ref="AC38:AG38"/>
    <mergeCell ref="AH38:AJ38"/>
    <mergeCell ref="AK38:AM38"/>
    <mergeCell ref="AN38:AP38"/>
    <mergeCell ref="A39:D39"/>
    <mergeCell ref="E39:F39"/>
    <mergeCell ref="G39:I39"/>
    <mergeCell ref="K39:M39"/>
    <mergeCell ref="N39:P39"/>
    <mergeCell ref="Q39:S39"/>
    <mergeCell ref="AN39:AP39"/>
    <mergeCell ref="T39:V39"/>
    <mergeCell ref="W39:Y39"/>
    <mergeCell ref="Z39:AB39"/>
    <mergeCell ref="AC39:AG39"/>
    <mergeCell ref="AH39:AJ39"/>
    <mergeCell ref="AK39:AM39"/>
    <mergeCell ref="A38:D38"/>
    <mergeCell ref="E38:F38"/>
    <mergeCell ref="G38:I38"/>
    <mergeCell ref="K38:M38"/>
    <mergeCell ref="N38:P38"/>
    <mergeCell ref="AC40:AG40"/>
    <mergeCell ref="AH40:AJ40"/>
    <mergeCell ref="AK40:AM40"/>
    <mergeCell ref="AN40:AP40"/>
    <mergeCell ref="A41:D41"/>
    <mergeCell ref="E41:F41"/>
    <mergeCell ref="G41:I41"/>
    <mergeCell ref="K41:M41"/>
    <mergeCell ref="N41:P41"/>
    <mergeCell ref="Q41:S41"/>
    <mergeCell ref="AN41:AP41"/>
    <mergeCell ref="T41:V41"/>
    <mergeCell ref="W41:Y41"/>
    <mergeCell ref="Z41:AB41"/>
    <mergeCell ref="AC41:AG41"/>
    <mergeCell ref="AH41:AJ41"/>
    <mergeCell ref="AK41:AM41"/>
    <mergeCell ref="A40:D40"/>
    <mergeCell ref="E40:F40"/>
    <mergeCell ref="G40:I40"/>
    <mergeCell ref="K40:M40"/>
    <mergeCell ref="N40:P40"/>
    <mergeCell ref="Q40:S40"/>
    <mergeCell ref="T40:V40"/>
    <mergeCell ref="AN42:AP42"/>
    <mergeCell ref="A43:D43"/>
    <mergeCell ref="E43:F43"/>
    <mergeCell ref="G43:I43"/>
    <mergeCell ref="K43:M43"/>
    <mergeCell ref="N43:P43"/>
    <mergeCell ref="Q43:S43"/>
    <mergeCell ref="AN43:AP43"/>
    <mergeCell ref="T43:V43"/>
    <mergeCell ref="W43:Y43"/>
    <mergeCell ref="Z43:AB43"/>
    <mergeCell ref="AC43:AG43"/>
    <mergeCell ref="AH43:AJ43"/>
    <mergeCell ref="AK43:AM43"/>
    <mergeCell ref="A42:D42"/>
    <mergeCell ref="E42:F42"/>
    <mergeCell ref="G42:I42"/>
    <mergeCell ref="K42:M42"/>
    <mergeCell ref="N42:P42"/>
    <mergeCell ref="Q42:S42"/>
    <mergeCell ref="T42:V42"/>
    <mergeCell ref="W42:Y42"/>
    <mergeCell ref="Z42:AB42"/>
    <mergeCell ref="K44:M44"/>
    <mergeCell ref="N44:P44"/>
    <mergeCell ref="Q44:S44"/>
    <mergeCell ref="T44:V44"/>
    <mergeCell ref="W44:Y44"/>
    <mergeCell ref="Z44:AB44"/>
    <mergeCell ref="AC42:AG42"/>
    <mergeCell ref="AH42:AJ42"/>
    <mergeCell ref="AK42:AM42"/>
    <mergeCell ref="Q46:S46"/>
    <mergeCell ref="T46:V46"/>
    <mergeCell ref="W46:Y46"/>
    <mergeCell ref="Z46:AB46"/>
    <mergeCell ref="AC44:AG44"/>
    <mergeCell ref="AH44:AJ44"/>
    <mergeCell ref="AK44:AM44"/>
    <mergeCell ref="AN44:AP44"/>
    <mergeCell ref="A45:D45"/>
    <mergeCell ref="E45:F45"/>
    <mergeCell ref="G45:I45"/>
    <mergeCell ref="K45:M45"/>
    <mergeCell ref="N45:P45"/>
    <mergeCell ref="Q45:S45"/>
    <mergeCell ref="AN45:AP45"/>
    <mergeCell ref="T45:V45"/>
    <mergeCell ref="W45:Y45"/>
    <mergeCell ref="Z45:AB45"/>
    <mergeCell ref="AC45:AG45"/>
    <mergeCell ref="AH45:AJ45"/>
    <mergeCell ref="AK45:AM45"/>
    <mergeCell ref="A44:D44"/>
    <mergeCell ref="E44:F44"/>
    <mergeCell ref="G44:I44"/>
    <mergeCell ref="W48:Y48"/>
    <mergeCell ref="Z48:AB48"/>
    <mergeCell ref="AC46:AG46"/>
    <mergeCell ref="AH46:AJ46"/>
    <mergeCell ref="AK46:AM46"/>
    <mergeCell ref="AN46:AP46"/>
    <mergeCell ref="A47:D47"/>
    <mergeCell ref="E47:F47"/>
    <mergeCell ref="G47:I47"/>
    <mergeCell ref="K47:M47"/>
    <mergeCell ref="N47:P47"/>
    <mergeCell ref="Q47:S47"/>
    <mergeCell ref="AN47:AP47"/>
    <mergeCell ref="T47:V47"/>
    <mergeCell ref="W47:Y47"/>
    <mergeCell ref="Z47:AB47"/>
    <mergeCell ref="AC47:AG47"/>
    <mergeCell ref="AH47:AJ47"/>
    <mergeCell ref="AK47:AM47"/>
    <mergeCell ref="A46:D46"/>
    <mergeCell ref="E46:F46"/>
    <mergeCell ref="G46:I46"/>
    <mergeCell ref="K46:M46"/>
    <mergeCell ref="N46:P46"/>
    <mergeCell ref="AC48:AG48"/>
    <mergeCell ref="AH48:AJ48"/>
    <mergeCell ref="AK48:AM48"/>
    <mergeCell ref="AN48:AP48"/>
    <mergeCell ref="A49:D49"/>
    <mergeCell ref="E49:F49"/>
    <mergeCell ref="G49:I49"/>
    <mergeCell ref="K49:M49"/>
    <mergeCell ref="N49:P49"/>
    <mergeCell ref="Q49:S49"/>
    <mergeCell ref="AN49:AP49"/>
    <mergeCell ref="T49:V49"/>
    <mergeCell ref="W49:Y49"/>
    <mergeCell ref="Z49:AB49"/>
    <mergeCell ref="AC49:AG49"/>
    <mergeCell ref="AH49:AJ49"/>
    <mergeCell ref="AK49:AM49"/>
    <mergeCell ref="A48:D48"/>
    <mergeCell ref="E48:F48"/>
    <mergeCell ref="G48:I48"/>
    <mergeCell ref="K48:M48"/>
    <mergeCell ref="N48:P48"/>
    <mergeCell ref="Q48:S48"/>
    <mergeCell ref="T48:V48"/>
    <mergeCell ref="AC50:AG50"/>
    <mergeCell ref="AH50:AJ50"/>
    <mergeCell ref="AK50:AM50"/>
    <mergeCell ref="AN50:AP50"/>
    <mergeCell ref="A51:D51"/>
    <mergeCell ref="E51:F51"/>
    <mergeCell ref="G51:I51"/>
    <mergeCell ref="K51:M51"/>
    <mergeCell ref="N51:P51"/>
    <mergeCell ref="Q51:S51"/>
    <mergeCell ref="A50:D50"/>
    <mergeCell ref="E50:F50"/>
    <mergeCell ref="G50:I50"/>
    <mergeCell ref="K50:M50"/>
    <mergeCell ref="N50:P50"/>
    <mergeCell ref="Q50:S50"/>
    <mergeCell ref="T50:V50"/>
    <mergeCell ref="W50:Y50"/>
    <mergeCell ref="Z50:AB50"/>
    <mergeCell ref="AK53:AM53"/>
    <mergeCell ref="A54:AP54"/>
    <mergeCell ref="A55:D55"/>
    <mergeCell ref="A56:AP57"/>
    <mergeCell ref="P58:AP58"/>
    <mergeCell ref="W59:AP59"/>
    <mergeCell ref="AN51:AP51"/>
    <mergeCell ref="A52:Y53"/>
    <mergeCell ref="Z52:AB52"/>
    <mergeCell ref="AC52:AG52"/>
    <mergeCell ref="AH52:AJ52"/>
    <mergeCell ref="AK52:AM52"/>
    <mergeCell ref="AN52:AP53"/>
    <mergeCell ref="Z53:AB53"/>
    <mergeCell ref="AC53:AG53"/>
    <mergeCell ref="AH53:AJ53"/>
    <mergeCell ref="T51:V51"/>
    <mergeCell ref="W51:Y51"/>
    <mergeCell ref="Z51:AB51"/>
    <mergeCell ref="AC51:AG51"/>
    <mergeCell ref="AH51:AJ51"/>
    <mergeCell ref="AK51:AM51"/>
  </mergeCells>
  <phoneticPr fontId="3"/>
  <conditionalFormatting sqref="L14:S14 N23:P33 AH23:AM33 AH51:AM51 N51:P51">
    <cfRule type="containsBlanks" dxfId="67" priority="7">
      <formula>LEN(TRIM(L14))=0</formula>
    </cfRule>
  </conditionalFormatting>
  <conditionalFormatting sqref="AF10 AI10 AL10 A23:D33 G23:I33 K23:M33 Q23:Y33 AN23:AP33 A56:AP57 E11:O11 X8:AD8 AI11:AP11 E13:O13 T11:AD13 AI13:AP13 F14:G14 I14:K14 T14:AP14 E15:O15 T15:AD15 AN51:AP51 Q51:Y51 K51:M51 G51:I51 A51:D51">
    <cfRule type="containsBlanks" dxfId="66" priority="6">
      <formula>LEN(TRIM(A8))=0</formula>
    </cfRule>
  </conditionalFormatting>
  <conditionalFormatting sqref="E12:O12">
    <cfRule type="cellIs" dxfId="65" priority="5" operator="equal">
      <formula>""</formula>
    </cfRule>
  </conditionalFormatting>
  <conditionalFormatting sqref="N34:P41 AH34:AM41 AH48:AM50 N48:P50">
    <cfRule type="containsBlanks" dxfId="64" priority="4">
      <formula>LEN(TRIM(N34))=0</formula>
    </cfRule>
  </conditionalFormatting>
  <conditionalFormatting sqref="A34:D41 G34:I41 K34:M41 Q34:Y41 AN34:AP41 AN48:AP50 Q48:Y50 K48:M50 G48:I50 A48:D50">
    <cfRule type="containsBlanks" dxfId="63" priority="3">
      <formula>LEN(TRIM(A34))=0</formula>
    </cfRule>
  </conditionalFormatting>
  <conditionalFormatting sqref="N42:P47 AH42:AM47">
    <cfRule type="containsBlanks" dxfId="62" priority="2">
      <formula>LEN(TRIM(N42))=0</formula>
    </cfRule>
  </conditionalFormatting>
  <conditionalFormatting sqref="A42:D47 G42:I47 K42:M47 Q42:Y47 AN42:AP47">
    <cfRule type="containsBlanks" dxfId="61" priority="1">
      <formula>LEN(TRIM(A42))=0</formula>
    </cfRule>
  </conditionalFormatting>
  <conditionalFormatting sqref="G5:L5 O5:T5 W5:AB5">
    <cfRule type="containsBlanks" dxfId="60" priority="8">
      <formula>LEN(TRIM(G5))=0</formula>
    </cfRule>
  </conditionalFormatting>
  <dataValidations count="5">
    <dataValidation allowBlank="1" showInputMessage="1" showErrorMessage="1" prompt="車賃は自動計算されますので入力不要です" sqref="AC23:AG51"/>
    <dataValidation type="list" allowBlank="1" sqref="N23:P51">
      <formula1>"航空機,JR特急あり,JR特急なし,私鉄特急あり,私鉄特急なし,船,路線バス,自家用車,自家用車(同乗),運搬車(同乗),徒歩,その他"</formula1>
    </dataValidation>
    <dataValidation type="list" allowBlank="1" showInputMessage="1" sqref="AK23:AM51">
      <formula1>"9800,10900"</formula1>
    </dataValidation>
    <dataValidation type="list" allowBlank="1" showInputMessage="1" showErrorMessage="1" errorTitle="確認" error="旅費基準をご確認ください" sqref="AH23:AJ51">
      <formula1>"1100"</formula1>
    </dataValidation>
    <dataValidation type="list" showInputMessage="1" showErrorMessage="1" sqref="L14:S14">
      <formula1>INDIRECT("都道府県2")</formula1>
    </dataValidation>
  </dataValidations>
  <pageMargins left="0.67" right="0.44" top="0.74803149606299213" bottom="0.74803149606299213" header="0.31496062992125984" footer="0.31496062992125984"/>
  <pageSetup paperSize="9" scale="9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8" tint="0.39997558519241921"/>
  </sheetPr>
  <dimension ref="A1:AQ59"/>
  <sheetViews>
    <sheetView showGridLines="0" view="pageBreakPreview" zoomScale="115" zoomScaleNormal="100" zoomScaleSheetLayoutView="115" workbookViewId="0">
      <selection activeCell="S17" sqref="S17:AP20"/>
    </sheetView>
  </sheetViews>
  <sheetFormatPr defaultColWidth="2.375" defaultRowHeight="22.7" customHeight="1" outlineLevelRow="1" x14ac:dyDescent="0.15"/>
  <cols>
    <col min="1" max="5" width="2.375" style="16"/>
    <col min="6" max="6" width="2.375" style="16" customWidth="1"/>
    <col min="7" max="15" width="2.375" style="16"/>
    <col min="16" max="16" width="2.375" style="16" customWidth="1"/>
    <col min="17" max="42" width="2.375" style="16"/>
    <col min="43" max="43" width="2.375" style="16" customWidth="1"/>
    <col min="44" max="16384" width="2.375" style="16"/>
  </cols>
  <sheetData>
    <row r="1" spans="1:43" s="14" customFormat="1" ht="22.7" customHeight="1" x14ac:dyDescent="0.15">
      <c r="A1" s="657" t="s">
        <v>313</v>
      </c>
      <c r="B1" s="657"/>
      <c r="C1" s="657"/>
      <c r="D1" s="657"/>
      <c r="E1" s="657"/>
      <c r="F1" s="657"/>
      <c r="G1" s="657"/>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row>
    <row r="2" spans="1:43" s="38" customFormat="1" ht="22.7" customHeight="1" x14ac:dyDescent="0.15">
      <c r="A2" s="650" t="s">
        <v>310</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1"/>
    </row>
    <row r="3" spans="1:43" s="14" customFormat="1" ht="22.7" customHeight="1" x14ac:dyDescent="0.15">
      <c r="A3" s="650" t="s">
        <v>200</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650"/>
      <c r="AJ3" s="650"/>
      <c r="AK3" s="650"/>
      <c r="AL3" s="650"/>
      <c r="AM3" s="650"/>
      <c r="AN3" s="650"/>
      <c r="AO3" s="650"/>
      <c r="AP3" s="650"/>
    </row>
    <row r="4" spans="1:43" s="14" customFormat="1" ht="11.25" customHeight="1" thickBot="1" x14ac:dyDescent="0.2">
      <c r="A4" s="690"/>
      <c r="B4" s="690"/>
      <c r="C4" s="690"/>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0"/>
      <c r="AG4" s="690"/>
      <c r="AH4" s="690"/>
      <c r="AI4" s="690"/>
      <c r="AJ4" s="690"/>
      <c r="AK4" s="690"/>
      <c r="AL4" s="690"/>
      <c r="AM4" s="690"/>
      <c r="AN4" s="690"/>
      <c r="AO4" s="690"/>
      <c r="AP4" s="690"/>
    </row>
    <row r="5" spans="1:43" s="14" customFormat="1" ht="24" customHeight="1" thickBot="1" x14ac:dyDescent="0.2">
      <c r="A5" s="652" t="s">
        <v>158</v>
      </c>
      <c r="B5" s="653"/>
      <c r="C5" s="653"/>
      <c r="D5" s="654"/>
      <c r="E5" s="655" t="s">
        <v>199</v>
      </c>
      <c r="F5" s="656"/>
      <c r="G5" s="691" t="str">
        <f>IF('【様式9】実施報告書 '!E7="","",'【様式9】実施報告書 '!E7)</f>
        <v/>
      </c>
      <c r="H5" s="692"/>
      <c r="I5" s="692"/>
      <c r="J5" s="692"/>
      <c r="K5" s="692"/>
      <c r="L5" s="693"/>
      <c r="M5" s="655" t="s">
        <v>326</v>
      </c>
      <c r="N5" s="656"/>
      <c r="O5" s="691" t="str">
        <f>IF('【様式9】実施報告書 '!I7="","",'【様式9】実施報告書 '!I7)</f>
        <v/>
      </c>
      <c r="P5" s="692"/>
      <c r="Q5" s="692"/>
      <c r="R5" s="692"/>
      <c r="S5" s="692"/>
      <c r="T5" s="693"/>
      <c r="U5" s="655" t="s">
        <v>327</v>
      </c>
      <c r="V5" s="656"/>
      <c r="W5" s="691" t="str">
        <f>IF('【様式9】実施報告書 '!M7="","",'【様式9】実施報告書 '!M7)</f>
        <v/>
      </c>
      <c r="X5" s="692"/>
      <c r="Y5" s="692"/>
      <c r="Z5" s="692"/>
      <c r="AA5" s="692"/>
      <c r="AB5" s="694"/>
      <c r="AC5" s="37"/>
      <c r="AD5" s="688"/>
      <c r="AE5" s="688"/>
      <c r="AF5" s="688"/>
      <c r="AG5" s="688"/>
      <c r="AH5" s="688"/>
      <c r="AI5" s="689"/>
      <c r="AJ5" s="689"/>
      <c r="AK5" s="689"/>
      <c r="AL5" s="689"/>
      <c r="AM5" s="689"/>
      <c r="AN5" s="689"/>
      <c r="AO5" s="689"/>
      <c r="AP5" s="689"/>
    </row>
    <row r="6" spans="1:43" s="14" customFormat="1" ht="11.25" customHeight="1" x14ac:dyDescent="0.15">
      <c r="A6" s="573"/>
      <c r="B6" s="573"/>
      <c r="C6" s="573"/>
      <c r="D6" s="573"/>
      <c r="E6" s="573"/>
      <c r="F6" s="573"/>
      <c r="G6" s="573"/>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3"/>
      <c r="AL6" s="573"/>
      <c r="AM6" s="573"/>
      <c r="AN6" s="573"/>
      <c r="AO6" s="573"/>
      <c r="AP6" s="573"/>
    </row>
    <row r="7" spans="1:43" s="30" customFormat="1" ht="24" customHeight="1" thickBot="1" x14ac:dyDescent="0.2">
      <c r="A7" s="36" t="s">
        <v>198</v>
      </c>
      <c r="B7" s="35"/>
      <c r="C7" s="35"/>
      <c r="D7" s="35"/>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4"/>
      <c r="AL7" s="574"/>
      <c r="AM7" s="574"/>
      <c r="AN7" s="574"/>
      <c r="AO7" s="574"/>
      <c r="AP7" s="574"/>
    </row>
    <row r="8" spans="1:43" s="14" customFormat="1" ht="24" customHeight="1" thickBot="1" x14ac:dyDescent="0.2">
      <c r="A8" s="665" t="s">
        <v>197</v>
      </c>
      <c r="B8" s="666"/>
      <c r="C8" s="666"/>
      <c r="D8" s="666"/>
      <c r="E8" s="667" t="str">
        <f>IF('【様式9】実施報告書 '!W8="","",'【様式9】実施報告書 '!W8)</f>
        <v/>
      </c>
      <c r="F8" s="667"/>
      <c r="G8" s="667"/>
      <c r="H8" s="667"/>
      <c r="I8" s="667"/>
      <c r="J8" s="667"/>
      <c r="K8" s="667"/>
      <c r="L8" s="667"/>
      <c r="M8" s="667"/>
      <c r="N8" s="667"/>
      <c r="O8" s="667"/>
      <c r="P8" s="667"/>
      <c r="Q8" s="667"/>
      <c r="R8" s="667"/>
      <c r="S8" s="668"/>
      <c r="T8" s="669" t="s">
        <v>183</v>
      </c>
      <c r="U8" s="670"/>
      <c r="V8" s="670"/>
      <c r="W8" s="670"/>
      <c r="X8" s="671"/>
      <c r="Y8" s="671"/>
      <c r="Z8" s="671"/>
      <c r="AA8" s="671"/>
      <c r="AB8" s="671"/>
      <c r="AC8" s="671"/>
      <c r="AD8" s="672"/>
      <c r="AE8" s="575"/>
      <c r="AF8" s="576"/>
      <c r="AG8" s="576"/>
      <c r="AH8" s="576"/>
      <c r="AI8" s="576"/>
      <c r="AJ8" s="576"/>
      <c r="AK8" s="576"/>
      <c r="AL8" s="576"/>
      <c r="AM8" s="576"/>
      <c r="AN8" s="576"/>
      <c r="AO8" s="576"/>
      <c r="AP8" s="576"/>
    </row>
    <row r="9" spans="1:43" s="14" customFormat="1" ht="11.25" customHeight="1" x14ac:dyDescent="0.15">
      <c r="A9" s="577"/>
      <c r="B9" s="577"/>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row>
    <row r="10" spans="1:43" s="30" customFormat="1" ht="24" customHeight="1" thickBot="1" x14ac:dyDescent="0.2">
      <c r="A10" s="36" t="s">
        <v>196</v>
      </c>
      <c r="B10" s="35"/>
      <c r="C10" s="35"/>
      <c r="D10" s="35"/>
      <c r="E10" s="164"/>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695" t="s">
        <v>6</v>
      </c>
      <c r="AE10" s="695"/>
      <c r="AF10" s="696"/>
      <c r="AG10" s="696"/>
      <c r="AH10" s="165" t="s">
        <v>7</v>
      </c>
      <c r="AI10" s="696"/>
      <c r="AJ10" s="696"/>
      <c r="AK10" s="165" t="s">
        <v>8</v>
      </c>
      <c r="AL10" s="696"/>
      <c r="AM10" s="696"/>
      <c r="AN10" s="32" t="s">
        <v>9</v>
      </c>
      <c r="AO10" s="695" t="s">
        <v>195</v>
      </c>
      <c r="AP10" s="695"/>
      <c r="AQ10" s="31"/>
    </row>
    <row r="11" spans="1:43" s="14" customFormat="1" ht="21.2" customHeight="1" x14ac:dyDescent="0.15">
      <c r="A11" s="697" t="s">
        <v>0</v>
      </c>
      <c r="B11" s="685"/>
      <c r="C11" s="685"/>
      <c r="D11" s="685"/>
      <c r="E11" s="682"/>
      <c r="F11" s="682"/>
      <c r="G11" s="682"/>
      <c r="H11" s="682"/>
      <c r="I11" s="682"/>
      <c r="J11" s="682"/>
      <c r="K11" s="682"/>
      <c r="L11" s="682"/>
      <c r="M11" s="682"/>
      <c r="N11" s="682"/>
      <c r="O11" s="683"/>
      <c r="P11" s="684" t="s">
        <v>0</v>
      </c>
      <c r="Q11" s="685"/>
      <c r="R11" s="685"/>
      <c r="S11" s="685"/>
      <c r="T11" s="682"/>
      <c r="U11" s="682"/>
      <c r="V11" s="682"/>
      <c r="W11" s="682"/>
      <c r="X11" s="682"/>
      <c r="Y11" s="682"/>
      <c r="Z11" s="682"/>
      <c r="AA11" s="682"/>
      <c r="AB11" s="682"/>
      <c r="AC11" s="682"/>
      <c r="AD11" s="683"/>
      <c r="AE11" s="686" t="s">
        <v>193</v>
      </c>
      <c r="AF11" s="687"/>
      <c r="AG11" s="687"/>
      <c r="AH11" s="687"/>
      <c r="AI11" s="673"/>
      <c r="AJ11" s="673"/>
      <c r="AK11" s="673"/>
      <c r="AL11" s="673"/>
      <c r="AM11" s="673"/>
      <c r="AN11" s="673"/>
      <c r="AO11" s="673"/>
      <c r="AP11" s="674"/>
    </row>
    <row r="12" spans="1:43" s="14" customFormat="1" ht="27.75" customHeight="1" x14ac:dyDescent="0.15">
      <c r="A12" s="675" t="s">
        <v>192</v>
      </c>
      <c r="B12" s="676"/>
      <c r="C12" s="676"/>
      <c r="D12" s="676"/>
      <c r="E12" s="677"/>
      <c r="F12" s="677"/>
      <c r="G12" s="677"/>
      <c r="H12" s="677"/>
      <c r="I12" s="677"/>
      <c r="J12" s="677"/>
      <c r="K12" s="677"/>
      <c r="L12" s="677"/>
      <c r="M12" s="677"/>
      <c r="N12" s="677"/>
      <c r="O12" s="678"/>
      <c r="P12" s="679" t="s">
        <v>191</v>
      </c>
      <c r="Q12" s="676"/>
      <c r="R12" s="676"/>
      <c r="S12" s="676"/>
      <c r="T12" s="680"/>
      <c r="U12" s="680"/>
      <c r="V12" s="680"/>
      <c r="W12" s="680"/>
      <c r="X12" s="680"/>
      <c r="Y12" s="680"/>
      <c r="Z12" s="680"/>
      <c r="AA12" s="680"/>
      <c r="AB12" s="680"/>
      <c r="AC12" s="680"/>
      <c r="AD12" s="681"/>
      <c r="AE12" s="647"/>
      <c r="AF12" s="648"/>
      <c r="AG12" s="648"/>
      <c r="AH12" s="648"/>
      <c r="AI12" s="648"/>
      <c r="AJ12" s="648"/>
      <c r="AK12" s="648"/>
      <c r="AL12" s="648"/>
      <c r="AM12" s="648"/>
      <c r="AN12" s="648"/>
      <c r="AO12" s="648"/>
      <c r="AP12" s="649"/>
    </row>
    <row r="13" spans="1:43" s="14" customFormat="1" ht="24" customHeight="1" x14ac:dyDescent="0.15">
      <c r="A13" s="629" t="s">
        <v>190</v>
      </c>
      <c r="B13" s="630"/>
      <c r="C13" s="630"/>
      <c r="D13" s="630"/>
      <c r="E13" s="614"/>
      <c r="F13" s="614"/>
      <c r="G13" s="614"/>
      <c r="H13" s="614"/>
      <c r="I13" s="614"/>
      <c r="J13" s="614"/>
      <c r="K13" s="614"/>
      <c r="L13" s="614"/>
      <c r="M13" s="614"/>
      <c r="N13" s="614"/>
      <c r="O13" s="663"/>
      <c r="P13" s="664" t="s">
        <v>189</v>
      </c>
      <c r="Q13" s="630"/>
      <c r="R13" s="630"/>
      <c r="S13" s="630"/>
      <c r="T13" s="614"/>
      <c r="U13" s="614"/>
      <c r="V13" s="614"/>
      <c r="W13" s="614"/>
      <c r="X13" s="614"/>
      <c r="Y13" s="614"/>
      <c r="Z13" s="614"/>
      <c r="AA13" s="614"/>
      <c r="AB13" s="614"/>
      <c r="AC13" s="614"/>
      <c r="AD13" s="663"/>
      <c r="AE13" s="664" t="s">
        <v>188</v>
      </c>
      <c r="AF13" s="630"/>
      <c r="AG13" s="630"/>
      <c r="AH13" s="630"/>
      <c r="AI13" s="614"/>
      <c r="AJ13" s="614"/>
      <c r="AK13" s="614"/>
      <c r="AL13" s="614"/>
      <c r="AM13" s="614"/>
      <c r="AN13" s="614"/>
      <c r="AO13" s="614"/>
      <c r="AP13" s="615"/>
    </row>
    <row r="14" spans="1:43" s="14" customFormat="1" ht="24" customHeight="1" x14ac:dyDescent="0.15">
      <c r="A14" s="629" t="s">
        <v>187</v>
      </c>
      <c r="B14" s="630"/>
      <c r="C14" s="630"/>
      <c r="D14" s="630"/>
      <c r="E14" s="29" t="s">
        <v>2</v>
      </c>
      <c r="F14" s="658"/>
      <c r="G14" s="658"/>
      <c r="H14" s="28" t="s">
        <v>3</v>
      </c>
      <c r="I14" s="659"/>
      <c r="J14" s="659"/>
      <c r="K14" s="660"/>
      <c r="L14" s="616"/>
      <c r="M14" s="617"/>
      <c r="N14" s="617"/>
      <c r="O14" s="617"/>
      <c r="P14" s="617"/>
      <c r="Q14" s="617"/>
      <c r="R14" s="617"/>
      <c r="S14" s="617"/>
      <c r="T14" s="661"/>
      <c r="U14" s="661"/>
      <c r="V14" s="661"/>
      <c r="W14" s="661"/>
      <c r="X14" s="661"/>
      <c r="Y14" s="661"/>
      <c r="Z14" s="661"/>
      <c r="AA14" s="661"/>
      <c r="AB14" s="661"/>
      <c r="AC14" s="661"/>
      <c r="AD14" s="661"/>
      <c r="AE14" s="661"/>
      <c r="AF14" s="661"/>
      <c r="AG14" s="661"/>
      <c r="AH14" s="661"/>
      <c r="AI14" s="661"/>
      <c r="AJ14" s="661"/>
      <c r="AK14" s="661"/>
      <c r="AL14" s="661"/>
      <c r="AM14" s="661"/>
      <c r="AN14" s="661"/>
      <c r="AO14" s="661"/>
      <c r="AP14" s="662"/>
    </row>
    <row r="15" spans="1:43" s="14" customFormat="1" ht="24" customHeight="1" thickBot="1" x14ac:dyDescent="0.2">
      <c r="A15" s="618" t="s">
        <v>184</v>
      </c>
      <c r="B15" s="619"/>
      <c r="C15" s="619"/>
      <c r="D15" s="619"/>
      <c r="E15" s="620"/>
      <c r="F15" s="620"/>
      <c r="G15" s="620"/>
      <c r="H15" s="620"/>
      <c r="I15" s="620"/>
      <c r="J15" s="620"/>
      <c r="K15" s="620"/>
      <c r="L15" s="620"/>
      <c r="M15" s="620"/>
      <c r="N15" s="620"/>
      <c r="O15" s="621"/>
      <c r="P15" s="622" t="s">
        <v>183</v>
      </c>
      <c r="Q15" s="623"/>
      <c r="R15" s="623"/>
      <c r="S15" s="623"/>
      <c r="T15" s="624"/>
      <c r="U15" s="624"/>
      <c r="V15" s="624"/>
      <c r="W15" s="624"/>
      <c r="X15" s="624"/>
      <c r="Y15" s="624"/>
      <c r="Z15" s="624"/>
      <c r="AA15" s="624"/>
      <c r="AB15" s="624"/>
      <c r="AC15" s="624"/>
      <c r="AD15" s="625"/>
      <c r="AE15" s="626"/>
      <c r="AF15" s="627"/>
      <c r="AG15" s="627"/>
      <c r="AH15" s="627"/>
      <c r="AI15" s="627"/>
      <c r="AJ15" s="627"/>
      <c r="AK15" s="627"/>
      <c r="AL15" s="627"/>
      <c r="AM15" s="627"/>
      <c r="AN15" s="627"/>
      <c r="AO15" s="627"/>
      <c r="AP15" s="628"/>
    </row>
    <row r="16" spans="1:43" s="27" customFormat="1" ht="11.25" customHeight="1" x14ac:dyDescent="0.15">
      <c r="A16" s="579"/>
      <c r="B16" s="579"/>
      <c r="C16" s="579"/>
      <c r="D16" s="579"/>
      <c r="E16" s="579"/>
      <c r="F16" s="579"/>
      <c r="G16" s="579"/>
      <c r="H16" s="579"/>
      <c r="I16" s="579"/>
      <c r="J16" s="579"/>
      <c r="K16" s="579"/>
      <c r="L16" s="579"/>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79"/>
      <c r="AJ16" s="579"/>
      <c r="AK16" s="579"/>
      <c r="AL16" s="579"/>
      <c r="AM16" s="579"/>
      <c r="AN16" s="579"/>
      <c r="AO16" s="579"/>
      <c r="AP16" s="579"/>
    </row>
    <row r="17" spans="1:42" s="26" customFormat="1" ht="15" customHeight="1" x14ac:dyDescent="0.15">
      <c r="A17" s="631" t="s">
        <v>182</v>
      </c>
      <c r="B17" s="631"/>
      <c r="C17" s="631"/>
      <c r="D17" s="631"/>
      <c r="E17" s="640" t="s">
        <v>367</v>
      </c>
      <c r="F17" s="640"/>
      <c r="G17" s="640"/>
      <c r="H17" s="640"/>
      <c r="I17" s="640"/>
      <c r="J17" s="640"/>
      <c r="K17" s="640"/>
      <c r="L17" s="640"/>
      <c r="M17" s="640"/>
      <c r="N17" s="640"/>
      <c r="O17" s="640"/>
      <c r="P17" s="640"/>
      <c r="Q17" s="640"/>
      <c r="R17" s="640"/>
      <c r="S17" s="638" t="s">
        <v>5443</v>
      </c>
      <c r="T17" s="638"/>
      <c r="U17" s="638"/>
      <c r="V17" s="638"/>
      <c r="W17" s="638"/>
      <c r="X17" s="638"/>
      <c r="Y17" s="638"/>
      <c r="Z17" s="638"/>
      <c r="AA17" s="638"/>
      <c r="AB17" s="638"/>
      <c r="AC17" s="638"/>
      <c r="AD17" s="638"/>
      <c r="AE17" s="638"/>
      <c r="AF17" s="638"/>
      <c r="AG17" s="638"/>
      <c r="AH17" s="638"/>
      <c r="AI17" s="638"/>
      <c r="AJ17" s="638"/>
      <c r="AK17" s="638"/>
      <c r="AL17" s="638"/>
      <c r="AM17" s="638"/>
      <c r="AN17" s="638"/>
      <c r="AO17" s="638"/>
      <c r="AP17" s="638"/>
    </row>
    <row r="18" spans="1:42" s="26" customFormat="1" ht="15" customHeight="1" thickBot="1" x14ac:dyDescent="0.2">
      <c r="A18" s="631"/>
      <c r="B18" s="631"/>
      <c r="C18" s="631"/>
      <c r="D18" s="631"/>
      <c r="E18" s="640"/>
      <c r="F18" s="640"/>
      <c r="G18" s="640"/>
      <c r="H18" s="640"/>
      <c r="I18" s="640"/>
      <c r="J18" s="640"/>
      <c r="K18" s="640"/>
      <c r="L18" s="640"/>
      <c r="M18" s="640"/>
      <c r="N18" s="640"/>
      <c r="O18" s="640"/>
      <c r="P18" s="640"/>
      <c r="Q18" s="640"/>
      <c r="R18" s="640"/>
      <c r="S18" s="638"/>
      <c r="T18" s="638"/>
      <c r="U18" s="638"/>
      <c r="V18" s="638"/>
      <c r="W18" s="638"/>
      <c r="X18" s="638"/>
      <c r="Y18" s="638"/>
      <c r="Z18" s="638"/>
      <c r="AA18" s="638"/>
      <c r="AB18" s="638"/>
      <c r="AC18" s="638"/>
      <c r="AD18" s="638"/>
      <c r="AE18" s="638"/>
      <c r="AF18" s="638"/>
      <c r="AG18" s="638"/>
      <c r="AH18" s="638"/>
      <c r="AI18" s="638"/>
      <c r="AJ18" s="638"/>
      <c r="AK18" s="638"/>
      <c r="AL18" s="638"/>
      <c r="AM18" s="638"/>
      <c r="AN18" s="638"/>
      <c r="AO18" s="638"/>
      <c r="AP18" s="638"/>
    </row>
    <row r="19" spans="1:42" ht="16.5" customHeight="1" thickTop="1" x14ac:dyDescent="0.15">
      <c r="A19" s="606" t="s">
        <v>181</v>
      </c>
      <c r="B19" s="607"/>
      <c r="C19" s="607"/>
      <c r="D19" s="608"/>
      <c r="E19" s="591">
        <f>Z53+AC53+AH53+AK53</f>
        <v>0</v>
      </c>
      <c r="F19" s="592"/>
      <c r="G19" s="592"/>
      <c r="H19" s="592"/>
      <c r="I19" s="592"/>
      <c r="J19" s="592"/>
      <c r="K19" s="592"/>
      <c r="L19" s="595" t="s">
        <v>149</v>
      </c>
      <c r="M19" s="596"/>
      <c r="N19" s="580"/>
      <c r="O19" s="166"/>
      <c r="P19" s="166"/>
      <c r="Q19" s="166"/>
      <c r="R19" s="166"/>
      <c r="S19" s="638"/>
      <c r="T19" s="638"/>
      <c r="U19" s="638"/>
      <c r="V19" s="638"/>
      <c r="W19" s="638"/>
      <c r="X19" s="638"/>
      <c r="Y19" s="638"/>
      <c r="Z19" s="638"/>
      <c r="AA19" s="638"/>
      <c r="AB19" s="638"/>
      <c r="AC19" s="638"/>
      <c r="AD19" s="638"/>
      <c r="AE19" s="638"/>
      <c r="AF19" s="638"/>
      <c r="AG19" s="638"/>
      <c r="AH19" s="638"/>
      <c r="AI19" s="638"/>
      <c r="AJ19" s="638"/>
      <c r="AK19" s="638"/>
      <c r="AL19" s="638"/>
      <c r="AM19" s="638"/>
      <c r="AN19" s="638"/>
      <c r="AO19" s="638"/>
      <c r="AP19" s="638"/>
    </row>
    <row r="20" spans="1:42" ht="16.5" customHeight="1" thickBot="1" x14ac:dyDescent="0.2">
      <c r="A20" s="609"/>
      <c r="B20" s="610"/>
      <c r="C20" s="610"/>
      <c r="D20" s="611"/>
      <c r="E20" s="593"/>
      <c r="F20" s="594"/>
      <c r="G20" s="594"/>
      <c r="H20" s="594"/>
      <c r="I20" s="594"/>
      <c r="J20" s="594"/>
      <c r="K20" s="594"/>
      <c r="L20" s="597"/>
      <c r="M20" s="598"/>
      <c r="N20" s="581"/>
      <c r="O20" s="167"/>
      <c r="P20" s="167"/>
      <c r="Q20" s="167"/>
      <c r="R20" s="167"/>
      <c r="S20" s="639"/>
      <c r="T20" s="639"/>
      <c r="U20" s="639"/>
      <c r="V20" s="639"/>
      <c r="W20" s="639"/>
      <c r="X20" s="639"/>
      <c r="Y20" s="639"/>
      <c r="Z20" s="639"/>
      <c r="AA20" s="639"/>
      <c r="AB20" s="639"/>
      <c r="AC20" s="639"/>
      <c r="AD20" s="639"/>
      <c r="AE20" s="639"/>
      <c r="AF20" s="639"/>
      <c r="AG20" s="639"/>
      <c r="AH20" s="639"/>
      <c r="AI20" s="639"/>
      <c r="AJ20" s="639"/>
      <c r="AK20" s="639"/>
      <c r="AL20" s="639"/>
      <c r="AM20" s="639"/>
      <c r="AN20" s="639"/>
      <c r="AO20" s="639"/>
      <c r="AP20" s="639"/>
    </row>
    <row r="21" spans="1:42" s="128" customFormat="1" ht="16.5" customHeight="1" thickTop="1" x14ac:dyDescent="0.15">
      <c r="A21" s="599" t="s">
        <v>180</v>
      </c>
      <c r="B21" s="600"/>
      <c r="C21" s="600"/>
      <c r="D21" s="588"/>
      <c r="E21" s="604" t="s">
        <v>179</v>
      </c>
      <c r="F21" s="600"/>
      <c r="G21" s="588" t="s">
        <v>178</v>
      </c>
      <c r="H21" s="589"/>
      <c r="I21" s="589"/>
      <c r="J21" s="589"/>
      <c r="K21" s="589"/>
      <c r="L21" s="589"/>
      <c r="M21" s="590"/>
      <c r="N21" s="612" t="s">
        <v>177</v>
      </c>
      <c r="O21" s="613"/>
      <c r="P21" s="613"/>
      <c r="Q21" s="612" t="s">
        <v>176</v>
      </c>
      <c r="R21" s="613"/>
      <c r="S21" s="613"/>
      <c r="T21" s="643" t="s">
        <v>175</v>
      </c>
      <c r="U21" s="633"/>
      <c r="V21" s="644"/>
      <c r="W21" s="632" t="s">
        <v>174</v>
      </c>
      <c r="X21" s="633"/>
      <c r="Y21" s="644"/>
      <c r="Z21" s="632" t="s">
        <v>173</v>
      </c>
      <c r="AA21" s="633"/>
      <c r="AB21" s="634"/>
      <c r="AC21" s="585" t="s">
        <v>172</v>
      </c>
      <c r="AD21" s="586"/>
      <c r="AE21" s="586"/>
      <c r="AF21" s="586"/>
      <c r="AG21" s="587"/>
      <c r="AH21" s="585" t="s">
        <v>171</v>
      </c>
      <c r="AI21" s="586"/>
      <c r="AJ21" s="587"/>
      <c r="AK21" s="585" t="s">
        <v>170</v>
      </c>
      <c r="AL21" s="586"/>
      <c r="AM21" s="587"/>
      <c r="AN21" s="585" t="s">
        <v>169</v>
      </c>
      <c r="AO21" s="586"/>
      <c r="AP21" s="641"/>
    </row>
    <row r="22" spans="1:42" s="128" customFormat="1" ht="16.5" customHeight="1" x14ac:dyDescent="0.15">
      <c r="A22" s="601"/>
      <c r="B22" s="602"/>
      <c r="C22" s="602"/>
      <c r="D22" s="603"/>
      <c r="E22" s="605"/>
      <c r="F22" s="602"/>
      <c r="G22" s="588" t="s">
        <v>168</v>
      </c>
      <c r="H22" s="589"/>
      <c r="I22" s="589"/>
      <c r="J22" s="130" t="s">
        <v>166</v>
      </c>
      <c r="K22" s="589" t="s">
        <v>167</v>
      </c>
      <c r="L22" s="589"/>
      <c r="M22" s="589"/>
      <c r="N22" s="600"/>
      <c r="O22" s="600"/>
      <c r="P22" s="600"/>
      <c r="Q22" s="600"/>
      <c r="R22" s="600"/>
      <c r="S22" s="600"/>
      <c r="T22" s="645"/>
      <c r="U22" s="636"/>
      <c r="V22" s="646"/>
      <c r="W22" s="635"/>
      <c r="X22" s="636"/>
      <c r="Y22" s="646"/>
      <c r="Z22" s="635"/>
      <c r="AA22" s="636"/>
      <c r="AB22" s="637"/>
      <c r="AC22" s="588"/>
      <c r="AD22" s="589"/>
      <c r="AE22" s="589"/>
      <c r="AF22" s="589"/>
      <c r="AG22" s="590"/>
      <c r="AH22" s="588"/>
      <c r="AI22" s="589"/>
      <c r="AJ22" s="590"/>
      <c r="AK22" s="588"/>
      <c r="AL22" s="589"/>
      <c r="AM22" s="590"/>
      <c r="AN22" s="588"/>
      <c r="AO22" s="589"/>
      <c r="AP22" s="642"/>
    </row>
    <row r="23" spans="1:42" s="128" customFormat="1" ht="22.7" customHeight="1" x14ac:dyDescent="0.15">
      <c r="A23" s="522"/>
      <c r="B23" s="523"/>
      <c r="C23" s="523"/>
      <c r="D23" s="524"/>
      <c r="E23" s="528" t="str">
        <f t="shared" ref="E23:E51" si="0">IF(A23="","",A23)</f>
        <v/>
      </c>
      <c r="F23" s="529"/>
      <c r="G23" s="508"/>
      <c r="H23" s="509"/>
      <c r="I23" s="509"/>
      <c r="J23" s="130" t="s">
        <v>166</v>
      </c>
      <c r="K23" s="526"/>
      <c r="L23" s="526"/>
      <c r="M23" s="526"/>
      <c r="N23" s="510"/>
      <c r="O23" s="510"/>
      <c r="P23" s="510"/>
      <c r="Q23" s="527"/>
      <c r="R23" s="527"/>
      <c r="S23" s="527"/>
      <c r="T23" s="512"/>
      <c r="U23" s="513"/>
      <c r="V23" s="514"/>
      <c r="W23" s="515"/>
      <c r="X23" s="513"/>
      <c r="Y23" s="514"/>
      <c r="Z23" s="530">
        <f t="shared" ref="Z23:Z51" si="1">SUM(T23:Y23)</f>
        <v>0</v>
      </c>
      <c r="AA23" s="531"/>
      <c r="AB23" s="532"/>
      <c r="AC23" s="519"/>
      <c r="AD23" s="520"/>
      <c r="AE23" s="520"/>
      <c r="AF23" s="520"/>
      <c r="AG23" s="521"/>
      <c r="AH23" s="497"/>
      <c r="AI23" s="498"/>
      <c r="AJ23" s="499"/>
      <c r="AK23" s="497"/>
      <c r="AL23" s="498"/>
      <c r="AM23" s="499"/>
      <c r="AN23" s="500"/>
      <c r="AO23" s="501"/>
      <c r="AP23" s="502"/>
    </row>
    <row r="24" spans="1:42" s="128" customFormat="1" ht="22.7" customHeight="1" x14ac:dyDescent="0.15">
      <c r="A24" s="522"/>
      <c r="B24" s="523"/>
      <c r="C24" s="523"/>
      <c r="D24" s="524"/>
      <c r="E24" s="528" t="str">
        <f t="shared" si="0"/>
        <v/>
      </c>
      <c r="F24" s="529"/>
      <c r="G24" s="508"/>
      <c r="H24" s="509"/>
      <c r="I24" s="509"/>
      <c r="J24" s="129" t="s">
        <v>166</v>
      </c>
      <c r="K24" s="509"/>
      <c r="L24" s="509"/>
      <c r="M24" s="509"/>
      <c r="N24" s="510"/>
      <c r="O24" s="510"/>
      <c r="P24" s="510"/>
      <c r="Q24" s="511"/>
      <c r="R24" s="511"/>
      <c r="S24" s="511"/>
      <c r="T24" s="512"/>
      <c r="U24" s="513"/>
      <c r="V24" s="514"/>
      <c r="W24" s="515"/>
      <c r="X24" s="513"/>
      <c r="Y24" s="514"/>
      <c r="Z24" s="530">
        <f t="shared" si="1"/>
        <v>0</v>
      </c>
      <c r="AA24" s="531"/>
      <c r="AB24" s="532"/>
      <c r="AC24" s="519"/>
      <c r="AD24" s="520"/>
      <c r="AE24" s="520"/>
      <c r="AF24" s="520"/>
      <c r="AG24" s="521"/>
      <c r="AH24" s="497"/>
      <c r="AI24" s="498"/>
      <c r="AJ24" s="499"/>
      <c r="AK24" s="497"/>
      <c r="AL24" s="498"/>
      <c r="AM24" s="499"/>
      <c r="AN24" s="500"/>
      <c r="AO24" s="501"/>
      <c r="AP24" s="502"/>
    </row>
    <row r="25" spans="1:42" s="128" customFormat="1" ht="22.7" customHeight="1" x14ac:dyDescent="0.15">
      <c r="A25" s="522"/>
      <c r="B25" s="523"/>
      <c r="C25" s="523"/>
      <c r="D25" s="524"/>
      <c r="E25" s="528" t="str">
        <f t="shared" si="0"/>
        <v/>
      </c>
      <c r="F25" s="529"/>
      <c r="G25" s="508"/>
      <c r="H25" s="509"/>
      <c r="I25" s="509"/>
      <c r="J25" s="129" t="s">
        <v>166</v>
      </c>
      <c r="K25" s="509"/>
      <c r="L25" s="509"/>
      <c r="M25" s="509"/>
      <c r="N25" s="510"/>
      <c r="O25" s="510"/>
      <c r="P25" s="510"/>
      <c r="Q25" s="511"/>
      <c r="R25" s="511"/>
      <c r="S25" s="511"/>
      <c r="T25" s="512"/>
      <c r="U25" s="513"/>
      <c r="V25" s="514"/>
      <c r="W25" s="515"/>
      <c r="X25" s="513"/>
      <c r="Y25" s="514"/>
      <c r="Z25" s="530">
        <f t="shared" si="1"/>
        <v>0</v>
      </c>
      <c r="AA25" s="531"/>
      <c r="AB25" s="532"/>
      <c r="AC25" s="519"/>
      <c r="AD25" s="520"/>
      <c r="AE25" s="520"/>
      <c r="AF25" s="520"/>
      <c r="AG25" s="521"/>
      <c r="AH25" s="497"/>
      <c r="AI25" s="498"/>
      <c r="AJ25" s="499"/>
      <c r="AK25" s="497"/>
      <c r="AL25" s="498"/>
      <c r="AM25" s="499"/>
      <c r="AN25" s="500"/>
      <c r="AO25" s="501"/>
      <c r="AP25" s="502"/>
    </row>
    <row r="26" spans="1:42" s="128" customFormat="1" ht="22.7" customHeight="1" x14ac:dyDescent="0.15">
      <c r="A26" s="522"/>
      <c r="B26" s="523"/>
      <c r="C26" s="523"/>
      <c r="D26" s="524"/>
      <c r="E26" s="528" t="str">
        <f>IF(A26="","",A26)</f>
        <v/>
      </c>
      <c r="F26" s="529"/>
      <c r="G26" s="508"/>
      <c r="H26" s="509"/>
      <c r="I26" s="509"/>
      <c r="J26" s="129" t="s">
        <v>166</v>
      </c>
      <c r="K26" s="509"/>
      <c r="L26" s="509"/>
      <c r="M26" s="509"/>
      <c r="N26" s="510"/>
      <c r="O26" s="510"/>
      <c r="P26" s="510"/>
      <c r="Q26" s="511"/>
      <c r="R26" s="511"/>
      <c r="S26" s="511"/>
      <c r="T26" s="512"/>
      <c r="U26" s="513"/>
      <c r="V26" s="514"/>
      <c r="W26" s="515"/>
      <c r="X26" s="513"/>
      <c r="Y26" s="514"/>
      <c r="Z26" s="530">
        <f t="shared" si="1"/>
        <v>0</v>
      </c>
      <c r="AA26" s="531"/>
      <c r="AB26" s="532"/>
      <c r="AC26" s="519"/>
      <c r="AD26" s="520"/>
      <c r="AE26" s="520"/>
      <c r="AF26" s="520"/>
      <c r="AG26" s="521"/>
      <c r="AH26" s="497"/>
      <c r="AI26" s="498"/>
      <c r="AJ26" s="499"/>
      <c r="AK26" s="497"/>
      <c r="AL26" s="498"/>
      <c r="AM26" s="499"/>
      <c r="AN26" s="500"/>
      <c r="AO26" s="501"/>
      <c r="AP26" s="502"/>
    </row>
    <row r="27" spans="1:42" s="128" customFormat="1" ht="22.7" customHeight="1" x14ac:dyDescent="0.15">
      <c r="A27" s="522"/>
      <c r="B27" s="523"/>
      <c r="C27" s="523"/>
      <c r="D27" s="524"/>
      <c r="E27" s="528" t="str">
        <f t="shared" si="0"/>
        <v/>
      </c>
      <c r="F27" s="529"/>
      <c r="G27" s="525"/>
      <c r="H27" s="526"/>
      <c r="I27" s="526"/>
      <c r="J27" s="130" t="s">
        <v>166</v>
      </c>
      <c r="K27" s="526"/>
      <c r="L27" s="526"/>
      <c r="M27" s="526"/>
      <c r="N27" s="510"/>
      <c r="O27" s="510"/>
      <c r="P27" s="510"/>
      <c r="Q27" s="527"/>
      <c r="R27" s="527"/>
      <c r="S27" s="527"/>
      <c r="T27" s="512"/>
      <c r="U27" s="513"/>
      <c r="V27" s="514"/>
      <c r="W27" s="515"/>
      <c r="X27" s="513"/>
      <c r="Y27" s="514"/>
      <c r="Z27" s="530">
        <f t="shared" si="1"/>
        <v>0</v>
      </c>
      <c r="AA27" s="531"/>
      <c r="AB27" s="532"/>
      <c r="AC27" s="519"/>
      <c r="AD27" s="520"/>
      <c r="AE27" s="520"/>
      <c r="AF27" s="520"/>
      <c r="AG27" s="521"/>
      <c r="AH27" s="497"/>
      <c r="AI27" s="498"/>
      <c r="AJ27" s="499"/>
      <c r="AK27" s="497"/>
      <c r="AL27" s="498"/>
      <c r="AM27" s="499"/>
      <c r="AN27" s="500"/>
      <c r="AO27" s="501"/>
      <c r="AP27" s="502"/>
    </row>
    <row r="28" spans="1:42" s="128" customFormat="1" ht="22.7" customHeight="1" x14ac:dyDescent="0.15">
      <c r="A28" s="503"/>
      <c r="B28" s="504"/>
      <c r="C28" s="504"/>
      <c r="D28" s="505"/>
      <c r="E28" s="528" t="str">
        <f t="shared" si="0"/>
        <v/>
      </c>
      <c r="F28" s="529"/>
      <c r="G28" s="508"/>
      <c r="H28" s="509"/>
      <c r="I28" s="509"/>
      <c r="J28" s="129" t="s">
        <v>166</v>
      </c>
      <c r="K28" s="509"/>
      <c r="L28" s="509"/>
      <c r="M28" s="509"/>
      <c r="N28" s="510"/>
      <c r="O28" s="510"/>
      <c r="P28" s="510"/>
      <c r="Q28" s="511"/>
      <c r="R28" s="511"/>
      <c r="S28" s="511"/>
      <c r="T28" s="512"/>
      <c r="U28" s="513"/>
      <c r="V28" s="514"/>
      <c r="W28" s="515"/>
      <c r="X28" s="513"/>
      <c r="Y28" s="514"/>
      <c r="Z28" s="530">
        <f t="shared" si="1"/>
        <v>0</v>
      </c>
      <c r="AA28" s="531"/>
      <c r="AB28" s="532"/>
      <c r="AC28" s="519"/>
      <c r="AD28" s="520"/>
      <c r="AE28" s="520"/>
      <c r="AF28" s="520"/>
      <c r="AG28" s="521"/>
      <c r="AH28" s="497"/>
      <c r="AI28" s="498"/>
      <c r="AJ28" s="499"/>
      <c r="AK28" s="497"/>
      <c r="AL28" s="498"/>
      <c r="AM28" s="499"/>
      <c r="AN28" s="500"/>
      <c r="AO28" s="501"/>
      <c r="AP28" s="502"/>
    </row>
    <row r="29" spans="1:42" s="128" customFormat="1" ht="22.7" customHeight="1" x14ac:dyDescent="0.15">
      <c r="A29" s="503"/>
      <c r="B29" s="504"/>
      <c r="C29" s="504"/>
      <c r="D29" s="505"/>
      <c r="E29" s="528" t="str">
        <f t="shared" si="0"/>
        <v/>
      </c>
      <c r="F29" s="529"/>
      <c r="G29" s="508"/>
      <c r="H29" s="509"/>
      <c r="I29" s="509"/>
      <c r="J29" s="129" t="s">
        <v>166</v>
      </c>
      <c r="K29" s="509"/>
      <c r="L29" s="509"/>
      <c r="M29" s="509"/>
      <c r="N29" s="510"/>
      <c r="O29" s="510"/>
      <c r="P29" s="510"/>
      <c r="Q29" s="511"/>
      <c r="R29" s="511"/>
      <c r="S29" s="511"/>
      <c r="T29" s="512"/>
      <c r="U29" s="513"/>
      <c r="V29" s="514"/>
      <c r="W29" s="515"/>
      <c r="X29" s="513"/>
      <c r="Y29" s="514"/>
      <c r="Z29" s="530">
        <f t="shared" si="1"/>
        <v>0</v>
      </c>
      <c r="AA29" s="531"/>
      <c r="AB29" s="532"/>
      <c r="AC29" s="519"/>
      <c r="AD29" s="520"/>
      <c r="AE29" s="520"/>
      <c r="AF29" s="520"/>
      <c r="AG29" s="521"/>
      <c r="AH29" s="497"/>
      <c r="AI29" s="498"/>
      <c r="AJ29" s="499"/>
      <c r="AK29" s="497"/>
      <c r="AL29" s="498"/>
      <c r="AM29" s="499"/>
      <c r="AN29" s="500"/>
      <c r="AO29" s="501"/>
      <c r="AP29" s="502"/>
    </row>
    <row r="30" spans="1:42" s="128" customFormat="1" ht="22.7" customHeight="1" x14ac:dyDescent="0.15">
      <c r="A30" s="503"/>
      <c r="B30" s="504"/>
      <c r="C30" s="504"/>
      <c r="D30" s="505"/>
      <c r="E30" s="528" t="str">
        <f t="shared" si="0"/>
        <v/>
      </c>
      <c r="F30" s="529"/>
      <c r="G30" s="508"/>
      <c r="H30" s="509"/>
      <c r="I30" s="509"/>
      <c r="J30" s="129" t="s">
        <v>166</v>
      </c>
      <c r="K30" s="509"/>
      <c r="L30" s="509"/>
      <c r="M30" s="509"/>
      <c r="N30" s="510"/>
      <c r="O30" s="510"/>
      <c r="P30" s="510"/>
      <c r="Q30" s="511"/>
      <c r="R30" s="511"/>
      <c r="S30" s="511"/>
      <c r="T30" s="512"/>
      <c r="U30" s="513"/>
      <c r="V30" s="514"/>
      <c r="W30" s="515"/>
      <c r="X30" s="513"/>
      <c r="Y30" s="514"/>
      <c r="Z30" s="530">
        <f t="shared" si="1"/>
        <v>0</v>
      </c>
      <c r="AA30" s="531"/>
      <c r="AB30" s="532"/>
      <c r="AC30" s="519"/>
      <c r="AD30" s="520"/>
      <c r="AE30" s="520"/>
      <c r="AF30" s="520"/>
      <c r="AG30" s="521"/>
      <c r="AH30" s="497"/>
      <c r="AI30" s="498"/>
      <c r="AJ30" s="499"/>
      <c r="AK30" s="497"/>
      <c r="AL30" s="498"/>
      <c r="AM30" s="499"/>
      <c r="AN30" s="500"/>
      <c r="AO30" s="501"/>
      <c r="AP30" s="502"/>
    </row>
    <row r="31" spans="1:42" s="128" customFormat="1" ht="22.7" customHeight="1" x14ac:dyDescent="0.15">
      <c r="A31" s="503"/>
      <c r="B31" s="504"/>
      <c r="C31" s="504"/>
      <c r="D31" s="505"/>
      <c r="E31" s="528" t="str">
        <f t="shared" si="0"/>
        <v/>
      </c>
      <c r="F31" s="529"/>
      <c r="G31" s="525"/>
      <c r="H31" s="526"/>
      <c r="I31" s="526"/>
      <c r="J31" s="130" t="s">
        <v>166</v>
      </c>
      <c r="K31" s="526"/>
      <c r="L31" s="526"/>
      <c r="M31" s="526"/>
      <c r="N31" s="510"/>
      <c r="O31" s="510"/>
      <c r="P31" s="510"/>
      <c r="Q31" s="527"/>
      <c r="R31" s="527"/>
      <c r="S31" s="527"/>
      <c r="T31" s="512"/>
      <c r="U31" s="513"/>
      <c r="V31" s="514"/>
      <c r="W31" s="515"/>
      <c r="X31" s="513"/>
      <c r="Y31" s="514"/>
      <c r="Z31" s="530">
        <f t="shared" si="1"/>
        <v>0</v>
      </c>
      <c r="AA31" s="531"/>
      <c r="AB31" s="532"/>
      <c r="AC31" s="519"/>
      <c r="AD31" s="520"/>
      <c r="AE31" s="520"/>
      <c r="AF31" s="520"/>
      <c r="AG31" s="521"/>
      <c r="AH31" s="497"/>
      <c r="AI31" s="498"/>
      <c r="AJ31" s="499"/>
      <c r="AK31" s="497"/>
      <c r="AL31" s="498"/>
      <c r="AM31" s="499"/>
      <c r="AN31" s="500"/>
      <c r="AO31" s="501"/>
      <c r="AP31" s="502"/>
    </row>
    <row r="32" spans="1:42" s="128" customFormat="1" ht="22.7" customHeight="1" x14ac:dyDescent="0.15">
      <c r="A32" s="503"/>
      <c r="B32" s="504"/>
      <c r="C32" s="504"/>
      <c r="D32" s="505"/>
      <c r="E32" s="528" t="str">
        <f t="shared" si="0"/>
        <v/>
      </c>
      <c r="F32" s="529"/>
      <c r="G32" s="508"/>
      <c r="H32" s="509"/>
      <c r="I32" s="509"/>
      <c r="J32" s="129" t="s">
        <v>166</v>
      </c>
      <c r="K32" s="509"/>
      <c r="L32" s="509"/>
      <c r="M32" s="509"/>
      <c r="N32" s="510"/>
      <c r="O32" s="510"/>
      <c r="P32" s="510"/>
      <c r="Q32" s="511"/>
      <c r="R32" s="511"/>
      <c r="S32" s="511"/>
      <c r="T32" s="512"/>
      <c r="U32" s="513"/>
      <c r="V32" s="514"/>
      <c r="W32" s="515"/>
      <c r="X32" s="513"/>
      <c r="Y32" s="514"/>
      <c r="Z32" s="530">
        <f t="shared" si="1"/>
        <v>0</v>
      </c>
      <c r="AA32" s="531"/>
      <c r="AB32" s="532"/>
      <c r="AC32" s="519"/>
      <c r="AD32" s="520"/>
      <c r="AE32" s="520"/>
      <c r="AF32" s="520"/>
      <c r="AG32" s="521"/>
      <c r="AH32" s="497"/>
      <c r="AI32" s="498"/>
      <c r="AJ32" s="499"/>
      <c r="AK32" s="497"/>
      <c r="AL32" s="498"/>
      <c r="AM32" s="499"/>
      <c r="AN32" s="500"/>
      <c r="AO32" s="501"/>
      <c r="AP32" s="502"/>
    </row>
    <row r="33" spans="1:42" s="128" customFormat="1" ht="22.7" customHeight="1" x14ac:dyDescent="0.15">
      <c r="A33" s="503"/>
      <c r="B33" s="504"/>
      <c r="C33" s="504"/>
      <c r="D33" s="505"/>
      <c r="E33" s="528" t="str">
        <f t="shared" si="0"/>
        <v/>
      </c>
      <c r="F33" s="529"/>
      <c r="G33" s="508"/>
      <c r="H33" s="509"/>
      <c r="I33" s="509"/>
      <c r="J33" s="129" t="s">
        <v>166</v>
      </c>
      <c r="K33" s="509"/>
      <c r="L33" s="509"/>
      <c r="M33" s="509"/>
      <c r="N33" s="510"/>
      <c r="O33" s="510"/>
      <c r="P33" s="510"/>
      <c r="Q33" s="511"/>
      <c r="R33" s="511"/>
      <c r="S33" s="511"/>
      <c r="T33" s="512"/>
      <c r="U33" s="513"/>
      <c r="V33" s="514"/>
      <c r="W33" s="515"/>
      <c r="X33" s="513"/>
      <c r="Y33" s="514"/>
      <c r="Z33" s="530">
        <f t="shared" si="1"/>
        <v>0</v>
      </c>
      <c r="AA33" s="531"/>
      <c r="AB33" s="532"/>
      <c r="AC33" s="519"/>
      <c r="AD33" s="520"/>
      <c r="AE33" s="520"/>
      <c r="AF33" s="520"/>
      <c r="AG33" s="521"/>
      <c r="AH33" s="497"/>
      <c r="AI33" s="498"/>
      <c r="AJ33" s="499"/>
      <c r="AK33" s="497"/>
      <c r="AL33" s="498"/>
      <c r="AM33" s="499"/>
      <c r="AN33" s="500"/>
      <c r="AO33" s="501"/>
      <c r="AP33" s="502"/>
    </row>
    <row r="34" spans="1:42" s="128" customFormat="1" ht="22.7" customHeight="1" thickBot="1" x14ac:dyDescent="0.2">
      <c r="A34" s="522"/>
      <c r="B34" s="523"/>
      <c r="C34" s="523"/>
      <c r="D34" s="524"/>
      <c r="E34" s="528" t="str">
        <f t="shared" si="0"/>
        <v/>
      </c>
      <c r="F34" s="529"/>
      <c r="G34" s="508"/>
      <c r="H34" s="509"/>
      <c r="I34" s="509"/>
      <c r="J34" s="130" t="s">
        <v>166</v>
      </c>
      <c r="K34" s="526"/>
      <c r="L34" s="526"/>
      <c r="M34" s="526"/>
      <c r="N34" s="510"/>
      <c r="O34" s="510"/>
      <c r="P34" s="510"/>
      <c r="Q34" s="527"/>
      <c r="R34" s="527"/>
      <c r="S34" s="527"/>
      <c r="T34" s="512"/>
      <c r="U34" s="513"/>
      <c r="V34" s="514"/>
      <c r="W34" s="515"/>
      <c r="X34" s="513"/>
      <c r="Y34" s="514"/>
      <c r="Z34" s="530">
        <f t="shared" si="1"/>
        <v>0</v>
      </c>
      <c r="AA34" s="531"/>
      <c r="AB34" s="532"/>
      <c r="AC34" s="519"/>
      <c r="AD34" s="520"/>
      <c r="AE34" s="520"/>
      <c r="AF34" s="520"/>
      <c r="AG34" s="521"/>
      <c r="AH34" s="497"/>
      <c r="AI34" s="498"/>
      <c r="AJ34" s="499"/>
      <c r="AK34" s="497"/>
      <c r="AL34" s="498"/>
      <c r="AM34" s="499"/>
      <c r="AN34" s="500"/>
      <c r="AO34" s="501"/>
      <c r="AP34" s="502"/>
    </row>
    <row r="35" spans="1:42" s="128" customFormat="1" ht="22.7" hidden="1" customHeight="1" outlineLevel="1" x14ac:dyDescent="0.15">
      <c r="A35" s="522"/>
      <c r="B35" s="523"/>
      <c r="C35" s="523"/>
      <c r="D35" s="524"/>
      <c r="E35" s="506" t="str">
        <f t="shared" si="0"/>
        <v/>
      </c>
      <c r="F35" s="507"/>
      <c r="G35" s="508"/>
      <c r="H35" s="509"/>
      <c r="I35" s="509"/>
      <c r="J35" s="129" t="s">
        <v>166</v>
      </c>
      <c r="K35" s="509"/>
      <c r="L35" s="509"/>
      <c r="M35" s="509"/>
      <c r="N35" s="510"/>
      <c r="O35" s="510"/>
      <c r="P35" s="510"/>
      <c r="Q35" s="511"/>
      <c r="R35" s="511"/>
      <c r="S35" s="511"/>
      <c r="T35" s="512"/>
      <c r="U35" s="513"/>
      <c r="V35" s="514"/>
      <c r="W35" s="515"/>
      <c r="X35" s="513"/>
      <c r="Y35" s="514"/>
      <c r="Z35" s="516">
        <f t="shared" si="1"/>
        <v>0</v>
      </c>
      <c r="AA35" s="517"/>
      <c r="AB35" s="518"/>
      <c r="AC35" s="519"/>
      <c r="AD35" s="520"/>
      <c r="AE35" s="520"/>
      <c r="AF35" s="520"/>
      <c r="AG35" s="521"/>
      <c r="AH35" s="497"/>
      <c r="AI35" s="498"/>
      <c r="AJ35" s="499"/>
      <c r="AK35" s="497"/>
      <c r="AL35" s="498"/>
      <c r="AM35" s="499"/>
      <c r="AN35" s="500"/>
      <c r="AO35" s="501"/>
      <c r="AP35" s="502"/>
    </row>
    <row r="36" spans="1:42" s="128" customFormat="1" ht="22.7" hidden="1" customHeight="1" outlineLevel="1" x14ac:dyDescent="0.15">
      <c r="A36" s="522"/>
      <c r="B36" s="523"/>
      <c r="C36" s="523"/>
      <c r="D36" s="524"/>
      <c r="E36" s="506" t="str">
        <f t="shared" si="0"/>
        <v/>
      </c>
      <c r="F36" s="507"/>
      <c r="G36" s="508"/>
      <c r="H36" s="509"/>
      <c r="I36" s="509"/>
      <c r="J36" s="129" t="s">
        <v>166</v>
      </c>
      <c r="K36" s="509"/>
      <c r="L36" s="509"/>
      <c r="M36" s="509"/>
      <c r="N36" s="510"/>
      <c r="O36" s="510"/>
      <c r="P36" s="510"/>
      <c r="Q36" s="511"/>
      <c r="R36" s="511"/>
      <c r="S36" s="511"/>
      <c r="T36" s="512"/>
      <c r="U36" s="513"/>
      <c r="V36" s="514"/>
      <c r="W36" s="515"/>
      <c r="X36" s="513"/>
      <c r="Y36" s="514"/>
      <c r="Z36" s="516">
        <f t="shared" si="1"/>
        <v>0</v>
      </c>
      <c r="AA36" s="517"/>
      <c r="AB36" s="518"/>
      <c r="AC36" s="519"/>
      <c r="AD36" s="520"/>
      <c r="AE36" s="520"/>
      <c r="AF36" s="520"/>
      <c r="AG36" s="521"/>
      <c r="AH36" s="497"/>
      <c r="AI36" s="498"/>
      <c r="AJ36" s="499"/>
      <c r="AK36" s="497"/>
      <c r="AL36" s="498"/>
      <c r="AM36" s="499"/>
      <c r="AN36" s="500"/>
      <c r="AO36" s="501"/>
      <c r="AP36" s="502"/>
    </row>
    <row r="37" spans="1:42" s="128" customFormat="1" ht="22.7" hidden="1" customHeight="1" outlineLevel="1" x14ac:dyDescent="0.15">
      <c r="A37" s="522"/>
      <c r="B37" s="523"/>
      <c r="C37" s="523"/>
      <c r="D37" s="524"/>
      <c r="E37" s="506" t="str">
        <f t="shared" si="0"/>
        <v/>
      </c>
      <c r="F37" s="507"/>
      <c r="G37" s="508"/>
      <c r="H37" s="509"/>
      <c r="I37" s="509"/>
      <c r="J37" s="129" t="s">
        <v>166</v>
      </c>
      <c r="K37" s="509"/>
      <c r="L37" s="509"/>
      <c r="M37" s="509"/>
      <c r="N37" s="510"/>
      <c r="O37" s="510"/>
      <c r="P37" s="510"/>
      <c r="Q37" s="511"/>
      <c r="R37" s="511"/>
      <c r="S37" s="511"/>
      <c r="T37" s="512"/>
      <c r="U37" s="513"/>
      <c r="V37" s="514"/>
      <c r="W37" s="515"/>
      <c r="X37" s="513"/>
      <c r="Y37" s="514"/>
      <c r="Z37" s="516">
        <f t="shared" si="1"/>
        <v>0</v>
      </c>
      <c r="AA37" s="517"/>
      <c r="AB37" s="518"/>
      <c r="AC37" s="519"/>
      <c r="AD37" s="520"/>
      <c r="AE37" s="520"/>
      <c r="AF37" s="520"/>
      <c r="AG37" s="521"/>
      <c r="AH37" s="497"/>
      <c r="AI37" s="498"/>
      <c r="AJ37" s="499"/>
      <c r="AK37" s="497"/>
      <c r="AL37" s="498"/>
      <c r="AM37" s="499"/>
      <c r="AN37" s="500"/>
      <c r="AO37" s="501"/>
      <c r="AP37" s="502"/>
    </row>
    <row r="38" spans="1:42" s="128" customFormat="1" ht="22.7" hidden="1" customHeight="1" outlineLevel="1" x14ac:dyDescent="0.15">
      <c r="A38" s="522"/>
      <c r="B38" s="523"/>
      <c r="C38" s="523"/>
      <c r="D38" s="524"/>
      <c r="E38" s="506" t="str">
        <f t="shared" si="0"/>
        <v/>
      </c>
      <c r="F38" s="507"/>
      <c r="G38" s="525"/>
      <c r="H38" s="526"/>
      <c r="I38" s="526"/>
      <c r="J38" s="130" t="s">
        <v>166</v>
      </c>
      <c r="K38" s="526"/>
      <c r="L38" s="526"/>
      <c r="M38" s="526"/>
      <c r="N38" s="510"/>
      <c r="O38" s="510"/>
      <c r="P38" s="510"/>
      <c r="Q38" s="527"/>
      <c r="R38" s="527"/>
      <c r="S38" s="527"/>
      <c r="T38" s="512"/>
      <c r="U38" s="513"/>
      <c r="V38" s="514"/>
      <c r="W38" s="515"/>
      <c r="X38" s="513"/>
      <c r="Y38" s="514"/>
      <c r="Z38" s="516">
        <f t="shared" si="1"/>
        <v>0</v>
      </c>
      <c r="AA38" s="517"/>
      <c r="AB38" s="518"/>
      <c r="AC38" s="519"/>
      <c r="AD38" s="520"/>
      <c r="AE38" s="520"/>
      <c r="AF38" s="520"/>
      <c r="AG38" s="521"/>
      <c r="AH38" s="497"/>
      <c r="AI38" s="498"/>
      <c r="AJ38" s="499"/>
      <c r="AK38" s="497"/>
      <c r="AL38" s="498"/>
      <c r="AM38" s="499"/>
      <c r="AN38" s="500"/>
      <c r="AO38" s="501"/>
      <c r="AP38" s="502"/>
    </row>
    <row r="39" spans="1:42" s="128" customFormat="1" ht="22.7" hidden="1" customHeight="1" outlineLevel="1" x14ac:dyDescent="0.15">
      <c r="A39" s="503"/>
      <c r="B39" s="504"/>
      <c r="C39" s="504"/>
      <c r="D39" s="505"/>
      <c r="E39" s="506" t="str">
        <f t="shared" si="0"/>
        <v/>
      </c>
      <c r="F39" s="507"/>
      <c r="G39" s="508"/>
      <c r="H39" s="509"/>
      <c r="I39" s="509"/>
      <c r="J39" s="129" t="s">
        <v>166</v>
      </c>
      <c r="K39" s="509"/>
      <c r="L39" s="509"/>
      <c r="M39" s="509"/>
      <c r="N39" s="510"/>
      <c r="O39" s="510"/>
      <c r="P39" s="510"/>
      <c r="Q39" s="511"/>
      <c r="R39" s="511"/>
      <c r="S39" s="511"/>
      <c r="T39" s="512"/>
      <c r="U39" s="513"/>
      <c r="V39" s="514"/>
      <c r="W39" s="515"/>
      <c r="X39" s="513"/>
      <c r="Y39" s="514"/>
      <c r="Z39" s="516">
        <f t="shared" si="1"/>
        <v>0</v>
      </c>
      <c r="AA39" s="517"/>
      <c r="AB39" s="518"/>
      <c r="AC39" s="519"/>
      <c r="AD39" s="520"/>
      <c r="AE39" s="520"/>
      <c r="AF39" s="520"/>
      <c r="AG39" s="521"/>
      <c r="AH39" s="497"/>
      <c r="AI39" s="498"/>
      <c r="AJ39" s="499"/>
      <c r="AK39" s="497"/>
      <c r="AL39" s="498"/>
      <c r="AM39" s="499"/>
      <c r="AN39" s="500"/>
      <c r="AO39" s="501"/>
      <c r="AP39" s="502"/>
    </row>
    <row r="40" spans="1:42" s="128" customFormat="1" ht="22.7" hidden="1" customHeight="1" outlineLevel="1" x14ac:dyDescent="0.15">
      <c r="A40" s="503"/>
      <c r="B40" s="504"/>
      <c r="C40" s="504"/>
      <c r="D40" s="505"/>
      <c r="E40" s="506" t="str">
        <f t="shared" si="0"/>
        <v/>
      </c>
      <c r="F40" s="507"/>
      <c r="G40" s="508"/>
      <c r="H40" s="509"/>
      <c r="I40" s="509"/>
      <c r="J40" s="129" t="s">
        <v>166</v>
      </c>
      <c r="K40" s="509"/>
      <c r="L40" s="509"/>
      <c r="M40" s="509"/>
      <c r="N40" s="510"/>
      <c r="O40" s="510"/>
      <c r="P40" s="510"/>
      <c r="Q40" s="511"/>
      <c r="R40" s="511"/>
      <c r="S40" s="511"/>
      <c r="T40" s="512"/>
      <c r="U40" s="513"/>
      <c r="V40" s="514"/>
      <c r="W40" s="515"/>
      <c r="X40" s="513"/>
      <c r="Y40" s="514"/>
      <c r="Z40" s="516">
        <f t="shared" si="1"/>
        <v>0</v>
      </c>
      <c r="AA40" s="517"/>
      <c r="AB40" s="518"/>
      <c r="AC40" s="519"/>
      <c r="AD40" s="520"/>
      <c r="AE40" s="520"/>
      <c r="AF40" s="520"/>
      <c r="AG40" s="521"/>
      <c r="AH40" s="497"/>
      <c r="AI40" s="498"/>
      <c r="AJ40" s="499"/>
      <c r="AK40" s="497"/>
      <c r="AL40" s="498"/>
      <c r="AM40" s="499"/>
      <c r="AN40" s="500"/>
      <c r="AO40" s="501"/>
      <c r="AP40" s="502"/>
    </row>
    <row r="41" spans="1:42" s="128" customFormat="1" ht="22.7" hidden="1" customHeight="1" outlineLevel="1" x14ac:dyDescent="0.15">
      <c r="A41" s="503"/>
      <c r="B41" s="504"/>
      <c r="C41" s="504"/>
      <c r="D41" s="505"/>
      <c r="E41" s="506" t="str">
        <f t="shared" si="0"/>
        <v/>
      </c>
      <c r="F41" s="507"/>
      <c r="G41" s="508"/>
      <c r="H41" s="509"/>
      <c r="I41" s="509"/>
      <c r="J41" s="129" t="s">
        <v>166</v>
      </c>
      <c r="K41" s="509"/>
      <c r="L41" s="509"/>
      <c r="M41" s="509"/>
      <c r="N41" s="510"/>
      <c r="O41" s="510"/>
      <c r="P41" s="510"/>
      <c r="Q41" s="511"/>
      <c r="R41" s="511"/>
      <c r="S41" s="511"/>
      <c r="T41" s="512"/>
      <c r="U41" s="513"/>
      <c r="V41" s="514"/>
      <c r="W41" s="515"/>
      <c r="X41" s="513"/>
      <c r="Y41" s="514"/>
      <c r="Z41" s="516">
        <f t="shared" si="1"/>
        <v>0</v>
      </c>
      <c r="AA41" s="517"/>
      <c r="AB41" s="518"/>
      <c r="AC41" s="519"/>
      <c r="AD41" s="520"/>
      <c r="AE41" s="520"/>
      <c r="AF41" s="520"/>
      <c r="AG41" s="521"/>
      <c r="AH41" s="497"/>
      <c r="AI41" s="498"/>
      <c r="AJ41" s="499"/>
      <c r="AK41" s="497"/>
      <c r="AL41" s="498"/>
      <c r="AM41" s="499"/>
      <c r="AN41" s="500"/>
      <c r="AO41" s="501"/>
      <c r="AP41" s="502"/>
    </row>
    <row r="42" spans="1:42" s="128" customFormat="1" ht="22.7" hidden="1" customHeight="1" outlineLevel="1" x14ac:dyDescent="0.15">
      <c r="A42" s="522"/>
      <c r="B42" s="523"/>
      <c r="C42" s="523"/>
      <c r="D42" s="524"/>
      <c r="E42" s="506" t="str">
        <f t="shared" si="0"/>
        <v/>
      </c>
      <c r="F42" s="507"/>
      <c r="G42" s="508"/>
      <c r="H42" s="509"/>
      <c r="I42" s="509"/>
      <c r="J42" s="129" t="s">
        <v>166</v>
      </c>
      <c r="K42" s="509"/>
      <c r="L42" s="509"/>
      <c r="M42" s="509"/>
      <c r="N42" s="510"/>
      <c r="O42" s="510"/>
      <c r="P42" s="510"/>
      <c r="Q42" s="511"/>
      <c r="R42" s="511"/>
      <c r="S42" s="511"/>
      <c r="T42" s="512"/>
      <c r="U42" s="513"/>
      <c r="V42" s="514"/>
      <c r="W42" s="515"/>
      <c r="X42" s="513"/>
      <c r="Y42" s="514"/>
      <c r="Z42" s="516">
        <f t="shared" si="1"/>
        <v>0</v>
      </c>
      <c r="AA42" s="517"/>
      <c r="AB42" s="518"/>
      <c r="AC42" s="519"/>
      <c r="AD42" s="520"/>
      <c r="AE42" s="520"/>
      <c r="AF42" s="520"/>
      <c r="AG42" s="521"/>
      <c r="AH42" s="497"/>
      <c r="AI42" s="498"/>
      <c r="AJ42" s="499"/>
      <c r="AK42" s="497"/>
      <c r="AL42" s="498"/>
      <c r="AM42" s="499"/>
      <c r="AN42" s="500"/>
      <c r="AO42" s="501"/>
      <c r="AP42" s="502"/>
    </row>
    <row r="43" spans="1:42" s="128" customFormat="1" ht="22.7" hidden="1" customHeight="1" outlineLevel="1" x14ac:dyDescent="0.15">
      <c r="A43" s="522"/>
      <c r="B43" s="523"/>
      <c r="C43" s="523"/>
      <c r="D43" s="524"/>
      <c r="E43" s="506" t="str">
        <f t="shared" si="0"/>
        <v/>
      </c>
      <c r="F43" s="507"/>
      <c r="G43" s="508"/>
      <c r="H43" s="509"/>
      <c r="I43" s="509"/>
      <c r="J43" s="129" t="s">
        <v>166</v>
      </c>
      <c r="K43" s="509"/>
      <c r="L43" s="509"/>
      <c r="M43" s="509"/>
      <c r="N43" s="510"/>
      <c r="O43" s="510"/>
      <c r="P43" s="510"/>
      <c r="Q43" s="511"/>
      <c r="R43" s="511"/>
      <c r="S43" s="511"/>
      <c r="T43" s="512"/>
      <c r="U43" s="513"/>
      <c r="V43" s="514"/>
      <c r="W43" s="515"/>
      <c r="X43" s="513"/>
      <c r="Y43" s="514"/>
      <c r="Z43" s="516">
        <f t="shared" si="1"/>
        <v>0</v>
      </c>
      <c r="AA43" s="517"/>
      <c r="AB43" s="518"/>
      <c r="AC43" s="519"/>
      <c r="AD43" s="520"/>
      <c r="AE43" s="520"/>
      <c r="AF43" s="520"/>
      <c r="AG43" s="521"/>
      <c r="AH43" s="497"/>
      <c r="AI43" s="498"/>
      <c r="AJ43" s="499"/>
      <c r="AK43" s="497"/>
      <c r="AL43" s="498"/>
      <c r="AM43" s="499"/>
      <c r="AN43" s="500"/>
      <c r="AO43" s="501"/>
      <c r="AP43" s="502"/>
    </row>
    <row r="44" spans="1:42" s="128" customFormat="1" ht="22.7" hidden="1" customHeight="1" outlineLevel="1" x14ac:dyDescent="0.15">
      <c r="A44" s="522"/>
      <c r="B44" s="523"/>
      <c r="C44" s="523"/>
      <c r="D44" s="524"/>
      <c r="E44" s="506" t="str">
        <f t="shared" si="0"/>
        <v/>
      </c>
      <c r="F44" s="507"/>
      <c r="G44" s="525"/>
      <c r="H44" s="526"/>
      <c r="I44" s="526"/>
      <c r="J44" s="130" t="s">
        <v>166</v>
      </c>
      <c r="K44" s="526"/>
      <c r="L44" s="526"/>
      <c r="M44" s="526"/>
      <c r="N44" s="510"/>
      <c r="O44" s="510"/>
      <c r="P44" s="510"/>
      <c r="Q44" s="527"/>
      <c r="R44" s="527"/>
      <c r="S44" s="527"/>
      <c r="T44" s="512"/>
      <c r="U44" s="513"/>
      <c r="V44" s="514"/>
      <c r="W44" s="515"/>
      <c r="X44" s="513"/>
      <c r="Y44" s="514"/>
      <c r="Z44" s="516">
        <f t="shared" si="1"/>
        <v>0</v>
      </c>
      <c r="AA44" s="517"/>
      <c r="AB44" s="518"/>
      <c r="AC44" s="519"/>
      <c r="AD44" s="520"/>
      <c r="AE44" s="520"/>
      <c r="AF44" s="520"/>
      <c r="AG44" s="521"/>
      <c r="AH44" s="497"/>
      <c r="AI44" s="498"/>
      <c r="AJ44" s="499"/>
      <c r="AK44" s="497"/>
      <c r="AL44" s="498"/>
      <c r="AM44" s="499"/>
      <c r="AN44" s="500"/>
      <c r="AO44" s="501"/>
      <c r="AP44" s="502"/>
    </row>
    <row r="45" spans="1:42" s="128" customFormat="1" ht="22.7" hidden="1" customHeight="1" outlineLevel="1" x14ac:dyDescent="0.15">
      <c r="A45" s="503"/>
      <c r="B45" s="504"/>
      <c r="C45" s="504"/>
      <c r="D45" s="505"/>
      <c r="E45" s="506" t="str">
        <f t="shared" si="0"/>
        <v/>
      </c>
      <c r="F45" s="507"/>
      <c r="G45" s="508"/>
      <c r="H45" s="509"/>
      <c r="I45" s="509"/>
      <c r="J45" s="129" t="s">
        <v>166</v>
      </c>
      <c r="K45" s="509"/>
      <c r="L45" s="509"/>
      <c r="M45" s="509"/>
      <c r="N45" s="510"/>
      <c r="O45" s="510"/>
      <c r="P45" s="510"/>
      <c r="Q45" s="511"/>
      <c r="R45" s="511"/>
      <c r="S45" s="511"/>
      <c r="T45" s="512"/>
      <c r="U45" s="513"/>
      <c r="V45" s="514"/>
      <c r="W45" s="515"/>
      <c r="X45" s="513"/>
      <c r="Y45" s="514"/>
      <c r="Z45" s="516">
        <f t="shared" si="1"/>
        <v>0</v>
      </c>
      <c r="AA45" s="517"/>
      <c r="AB45" s="518"/>
      <c r="AC45" s="519"/>
      <c r="AD45" s="520"/>
      <c r="AE45" s="520"/>
      <c r="AF45" s="520"/>
      <c r="AG45" s="521"/>
      <c r="AH45" s="497"/>
      <c r="AI45" s="498"/>
      <c r="AJ45" s="499"/>
      <c r="AK45" s="497"/>
      <c r="AL45" s="498"/>
      <c r="AM45" s="499"/>
      <c r="AN45" s="500"/>
      <c r="AO45" s="501"/>
      <c r="AP45" s="502"/>
    </row>
    <row r="46" spans="1:42" s="128" customFormat="1" ht="22.7" hidden="1" customHeight="1" outlineLevel="1" x14ac:dyDescent="0.15">
      <c r="A46" s="503"/>
      <c r="B46" s="504"/>
      <c r="C46" s="504"/>
      <c r="D46" s="505"/>
      <c r="E46" s="506" t="str">
        <f t="shared" si="0"/>
        <v/>
      </c>
      <c r="F46" s="507"/>
      <c r="G46" s="508"/>
      <c r="H46" s="509"/>
      <c r="I46" s="509"/>
      <c r="J46" s="129" t="s">
        <v>166</v>
      </c>
      <c r="K46" s="509"/>
      <c r="L46" s="509"/>
      <c r="M46" s="509"/>
      <c r="N46" s="510"/>
      <c r="O46" s="510"/>
      <c r="P46" s="510"/>
      <c r="Q46" s="511"/>
      <c r="R46" s="511"/>
      <c r="S46" s="511"/>
      <c r="T46" s="512"/>
      <c r="U46" s="513"/>
      <c r="V46" s="514"/>
      <c r="W46" s="515"/>
      <c r="X46" s="513"/>
      <c r="Y46" s="514"/>
      <c r="Z46" s="516">
        <f t="shared" si="1"/>
        <v>0</v>
      </c>
      <c r="AA46" s="517"/>
      <c r="AB46" s="518"/>
      <c r="AC46" s="519"/>
      <c r="AD46" s="520"/>
      <c r="AE46" s="520"/>
      <c r="AF46" s="520"/>
      <c r="AG46" s="521"/>
      <c r="AH46" s="497"/>
      <c r="AI46" s="498"/>
      <c r="AJ46" s="499"/>
      <c r="AK46" s="497"/>
      <c r="AL46" s="498"/>
      <c r="AM46" s="499"/>
      <c r="AN46" s="500"/>
      <c r="AO46" s="501"/>
      <c r="AP46" s="502"/>
    </row>
    <row r="47" spans="1:42" s="128" customFormat="1" ht="22.7" hidden="1" customHeight="1" outlineLevel="1" x14ac:dyDescent="0.15">
      <c r="A47" s="503"/>
      <c r="B47" s="504"/>
      <c r="C47" s="504"/>
      <c r="D47" s="505"/>
      <c r="E47" s="506" t="str">
        <f t="shared" si="0"/>
        <v/>
      </c>
      <c r="F47" s="507"/>
      <c r="G47" s="508"/>
      <c r="H47" s="509"/>
      <c r="I47" s="509"/>
      <c r="J47" s="129" t="s">
        <v>166</v>
      </c>
      <c r="K47" s="509"/>
      <c r="L47" s="509"/>
      <c r="M47" s="509"/>
      <c r="N47" s="510"/>
      <c r="O47" s="510"/>
      <c r="P47" s="510"/>
      <c r="Q47" s="511"/>
      <c r="R47" s="511"/>
      <c r="S47" s="511"/>
      <c r="T47" s="512"/>
      <c r="U47" s="513"/>
      <c r="V47" s="514"/>
      <c r="W47" s="515"/>
      <c r="X47" s="513"/>
      <c r="Y47" s="514"/>
      <c r="Z47" s="516">
        <f t="shared" si="1"/>
        <v>0</v>
      </c>
      <c r="AA47" s="517"/>
      <c r="AB47" s="518"/>
      <c r="AC47" s="519"/>
      <c r="AD47" s="520"/>
      <c r="AE47" s="520"/>
      <c r="AF47" s="520"/>
      <c r="AG47" s="521"/>
      <c r="AH47" s="497"/>
      <c r="AI47" s="498"/>
      <c r="AJ47" s="499"/>
      <c r="AK47" s="497"/>
      <c r="AL47" s="498"/>
      <c r="AM47" s="499"/>
      <c r="AN47" s="500"/>
      <c r="AO47" s="501"/>
      <c r="AP47" s="502"/>
    </row>
    <row r="48" spans="1:42" s="128" customFormat="1" ht="22.7" hidden="1" customHeight="1" outlineLevel="1" x14ac:dyDescent="0.15">
      <c r="A48" s="503"/>
      <c r="B48" s="504"/>
      <c r="C48" s="504"/>
      <c r="D48" s="505"/>
      <c r="E48" s="506" t="str">
        <f t="shared" si="0"/>
        <v/>
      </c>
      <c r="F48" s="507"/>
      <c r="G48" s="525"/>
      <c r="H48" s="526"/>
      <c r="I48" s="526"/>
      <c r="J48" s="130" t="s">
        <v>166</v>
      </c>
      <c r="K48" s="526"/>
      <c r="L48" s="526"/>
      <c r="M48" s="526"/>
      <c r="N48" s="510"/>
      <c r="O48" s="510"/>
      <c r="P48" s="510"/>
      <c r="Q48" s="527"/>
      <c r="R48" s="527"/>
      <c r="S48" s="527"/>
      <c r="T48" s="512"/>
      <c r="U48" s="513"/>
      <c r="V48" s="514"/>
      <c r="W48" s="515"/>
      <c r="X48" s="513"/>
      <c r="Y48" s="514"/>
      <c r="Z48" s="516">
        <f t="shared" si="1"/>
        <v>0</v>
      </c>
      <c r="AA48" s="517"/>
      <c r="AB48" s="518"/>
      <c r="AC48" s="519"/>
      <c r="AD48" s="520"/>
      <c r="AE48" s="520"/>
      <c r="AF48" s="520"/>
      <c r="AG48" s="521"/>
      <c r="AH48" s="497"/>
      <c r="AI48" s="498"/>
      <c r="AJ48" s="499"/>
      <c r="AK48" s="497"/>
      <c r="AL48" s="498"/>
      <c r="AM48" s="499"/>
      <c r="AN48" s="500"/>
      <c r="AO48" s="501"/>
      <c r="AP48" s="502"/>
    </row>
    <row r="49" spans="1:42" s="128" customFormat="1" ht="22.7" hidden="1" customHeight="1" outlineLevel="1" x14ac:dyDescent="0.15">
      <c r="A49" s="503"/>
      <c r="B49" s="504"/>
      <c r="C49" s="504"/>
      <c r="D49" s="505"/>
      <c r="E49" s="506" t="str">
        <f t="shared" si="0"/>
        <v/>
      </c>
      <c r="F49" s="507"/>
      <c r="G49" s="508"/>
      <c r="H49" s="509"/>
      <c r="I49" s="509"/>
      <c r="J49" s="129" t="s">
        <v>166</v>
      </c>
      <c r="K49" s="509"/>
      <c r="L49" s="509"/>
      <c r="M49" s="509"/>
      <c r="N49" s="510"/>
      <c r="O49" s="510"/>
      <c r="P49" s="510"/>
      <c r="Q49" s="511"/>
      <c r="R49" s="511"/>
      <c r="S49" s="511"/>
      <c r="T49" s="512"/>
      <c r="U49" s="513"/>
      <c r="V49" s="514"/>
      <c r="W49" s="515"/>
      <c r="X49" s="513"/>
      <c r="Y49" s="514"/>
      <c r="Z49" s="516">
        <f t="shared" si="1"/>
        <v>0</v>
      </c>
      <c r="AA49" s="517"/>
      <c r="AB49" s="518"/>
      <c r="AC49" s="519"/>
      <c r="AD49" s="520"/>
      <c r="AE49" s="520"/>
      <c r="AF49" s="520"/>
      <c r="AG49" s="521"/>
      <c r="AH49" s="497"/>
      <c r="AI49" s="498"/>
      <c r="AJ49" s="499"/>
      <c r="AK49" s="497"/>
      <c r="AL49" s="498"/>
      <c r="AM49" s="499"/>
      <c r="AN49" s="500"/>
      <c r="AO49" s="501"/>
      <c r="AP49" s="502"/>
    </row>
    <row r="50" spans="1:42" s="128" customFormat="1" ht="22.7" hidden="1" customHeight="1" outlineLevel="1" x14ac:dyDescent="0.15">
      <c r="A50" s="503"/>
      <c r="B50" s="504"/>
      <c r="C50" s="504"/>
      <c r="D50" s="505"/>
      <c r="E50" s="506" t="str">
        <f t="shared" si="0"/>
        <v/>
      </c>
      <c r="F50" s="507"/>
      <c r="G50" s="508"/>
      <c r="H50" s="509"/>
      <c r="I50" s="509"/>
      <c r="J50" s="129" t="s">
        <v>166</v>
      </c>
      <c r="K50" s="509"/>
      <c r="L50" s="509"/>
      <c r="M50" s="509"/>
      <c r="N50" s="510"/>
      <c r="O50" s="510"/>
      <c r="P50" s="510"/>
      <c r="Q50" s="511"/>
      <c r="R50" s="511"/>
      <c r="S50" s="511"/>
      <c r="T50" s="512"/>
      <c r="U50" s="513"/>
      <c r="V50" s="514"/>
      <c r="W50" s="515"/>
      <c r="X50" s="513"/>
      <c r="Y50" s="514"/>
      <c r="Z50" s="516">
        <f t="shared" si="1"/>
        <v>0</v>
      </c>
      <c r="AA50" s="517"/>
      <c r="AB50" s="518"/>
      <c r="AC50" s="519"/>
      <c r="AD50" s="520"/>
      <c r="AE50" s="520"/>
      <c r="AF50" s="520"/>
      <c r="AG50" s="521"/>
      <c r="AH50" s="497"/>
      <c r="AI50" s="498"/>
      <c r="AJ50" s="499"/>
      <c r="AK50" s="497"/>
      <c r="AL50" s="498"/>
      <c r="AM50" s="499"/>
      <c r="AN50" s="500"/>
      <c r="AO50" s="501"/>
      <c r="AP50" s="502"/>
    </row>
    <row r="51" spans="1:42" s="128" customFormat="1" ht="22.7" hidden="1" customHeight="1" outlineLevel="1" thickBot="1" x14ac:dyDescent="0.2">
      <c r="A51" s="503"/>
      <c r="B51" s="504"/>
      <c r="C51" s="504"/>
      <c r="D51" s="505"/>
      <c r="E51" s="506" t="str">
        <f t="shared" si="0"/>
        <v/>
      </c>
      <c r="F51" s="507"/>
      <c r="G51" s="562"/>
      <c r="H51" s="563"/>
      <c r="I51" s="563"/>
      <c r="J51" s="23" t="s">
        <v>166</v>
      </c>
      <c r="K51" s="563"/>
      <c r="L51" s="563"/>
      <c r="M51" s="563"/>
      <c r="N51" s="510"/>
      <c r="O51" s="510"/>
      <c r="P51" s="510"/>
      <c r="Q51" s="564"/>
      <c r="R51" s="564"/>
      <c r="S51" s="564"/>
      <c r="T51" s="565"/>
      <c r="U51" s="566"/>
      <c r="V51" s="567"/>
      <c r="W51" s="568"/>
      <c r="X51" s="566"/>
      <c r="Y51" s="567"/>
      <c r="Z51" s="569">
        <f t="shared" si="1"/>
        <v>0</v>
      </c>
      <c r="AA51" s="570"/>
      <c r="AB51" s="571"/>
      <c r="AC51" s="519"/>
      <c r="AD51" s="520"/>
      <c r="AE51" s="520"/>
      <c r="AF51" s="520"/>
      <c r="AG51" s="521"/>
      <c r="AH51" s="552"/>
      <c r="AI51" s="553"/>
      <c r="AJ51" s="554"/>
      <c r="AK51" s="552"/>
      <c r="AL51" s="553"/>
      <c r="AM51" s="554"/>
      <c r="AN51" s="555"/>
      <c r="AO51" s="556"/>
      <c r="AP51" s="557"/>
    </row>
    <row r="52" spans="1:42" ht="15" customHeight="1" collapsed="1" thickTop="1" x14ac:dyDescent="0.15">
      <c r="A52" s="558" t="s">
        <v>165</v>
      </c>
      <c r="B52" s="559"/>
      <c r="C52" s="559"/>
      <c r="D52" s="559"/>
      <c r="E52" s="559"/>
      <c r="F52" s="559"/>
      <c r="G52" s="559"/>
      <c r="H52" s="559"/>
      <c r="I52" s="559"/>
      <c r="J52" s="559"/>
      <c r="K52" s="559"/>
      <c r="L52" s="559"/>
      <c r="M52" s="559"/>
      <c r="N52" s="559"/>
      <c r="O52" s="559"/>
      <c r="P52" s="559"/>
      <c r="Q52" s="559"/>
      <c r="R52" s="559"/>
      <c r="S52" s="559"/>
      <c r="T52" s="559"/>
      <c r="U52" s="559"/>
      <c r="V52" s="559"/>
      <c r="W52" s="559"/>
      <c r="X52" s="559"/>
      <c r="Y52" s="559"/>
      <c r="Z52" s="540" t="s">
        <v>164</v>
      </c>
      <c r="AA52" s="541"/>
      <c r="AB52" s="542"/>
      <c r="AC52" s="540" t="s">
        <v>163</v>
      </c>
      <c r="AD52" s="541"/>
      <c r="AE52" s="541"/>
      <c r="AF52" s="541"/>
      <c r="AG52" s="542"/>
      <c r="AH52" s="540" t="s">
        <v>162</v>
      </c>
      <c r="AI52" s="541"/>
      <c r="AJ52" s="542"/>
      <c r="AK52" s="540" t="s">
        <v>161</v>
      </c>
      <c r="AL52" s="541"/>
      <c r="AM52" s="542"/>
      <c r="AN52" s="543"/>
      <c r="AO52" s="544"/>
      <c r="AP52" s="545"/>
    </row>
    <row r="53" spans="1:42" ht="22.7" customHeight="1" thickBot="1" x14ac:dyDescent="0.2">
      <c r="A53" s="560"/>
      <c r="B53" s="561"/>
      <c r="C53" s="561"/>
      <c r="D53" s="561"/>
      <c r="E53" s="561"/>
      <c r="F53" s="561"/>
      <c r="G53" s="561"/>
      <c r="H53" s="561"/>
      <c r="I53" s="561"/>
      <c r="J53" s="561"/>
      <c r="K53" s="561"/>
      <c r="L53" s="561"/>
      <c r="M53" s="561"/>
      <c r="N53" s="561"/>
      <c r="O53" s="561"/>
      <c r="P53" s="561"/>
      <c r="Q53" s="561"/>
      <c r="R53" s="561"/>
      <c r="S53" s="561"/>
      <c r="T53" s="561"/>
      <c r="U53" s="561"/>
      <c r="V53" s="561"/>
      <c r="W53" s="561"/>
      <c r="X53" s="561"/>
      <c r="Y53" s="561"/>
      <c r="Z53" s="549">
        <f>SUM(Z23:AB51)</f>
        <v>0</v>
      </c>
      <c r="AA53" s="550"/>
      <c r="AB53" s="551"/>
      <c r="AC53" s="549">
        <f>ROUNDDOWN((SUMIFS(Q23:S51,N23:P51,"自家用車")),0)*37</f>
        <v>0</v>
      </c>
      <c r="AD53" s="550"/>
      <c r="AE53" s="550"/>
      <c r="AF53" s="550"/>
      <c r="AG53" s="551"/>
      <c r="AH53" s="549">
        <f>SUM(AH23:AJ51)</f>
        <v>0</v>
      </c>
      <c r="AI53" s="550"/>
      <c r="AJ53" s="551"/>
      <c r="AK53" s="549">
        <f>SUM(AK23:AM51)</f>
        <v>0</v>
      </c>
      <c r="AL53" s="550"/>
      <c r="AM53" s="551"/>
      <c r="AN53" s="546"/>
      <c r="AO53" s="547"/>
      <c r="AP53" s="548"/>
    </row>
    <row r="54" spans="1:42" ht="11.25" customHeight="1" thickBot="1" x14ac:dyDescent="0.2">
      <c r="A54" s="582"/>
      <c r="B54" s="582"/>
      <c r="C54" s="582"/>
      <c r="D54" s="582"/>
      <c r="E54" s="582"/>
      <c r="F54" s="582"/>
      <c r="G54" s="582"/>
      <c r="H54" s="582"/>
      <c r="I54" s="582"/>
      <c r="J54" s="582"/>
      <c r="K54" s="582"/>
      <c r="L54" s="582"/>
      <c r="M54" s="582"/>
      <c r="N54" s="582"/>
      <c r="O54" s="582"/>
      <c r="P54" s="582"/>
      <c r="Q54" s="582"/>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row>
    <row r="55" spans="1:42" ht="15" customHeight="1" x14ac:dyDescent="0.15">
      <c r="A55" s="583" t="s">
        <v>160</v>
      </c>
      <c r="B55" s="584"/>
      <c r="C55" s="584"/>
      <c r="D55" s="584"/>
      <c r="E55" s="20"/>
      <c r="F55" s="21" t="s">
        <v>159</v>
      </c>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19"/>
    </row>
    <row r="56" spans="1:42" ht="15" customHeight="1" x14ac:dyDescent="0.15">
      <c r="A56" s="534"/>
      <c r="B56" s="535"/>
      <c r="C56" s="535"/>
      <c r="D56" s="535"/>
      <c r="E56" s="535"/>
      <c r="F56" s="535"/>
      <c r="G56" s="535"/>
      <c r="H56" s="535"/>
      <c r="I56" s="535"/>
      <c r="J56" s="535"/>
      <c r="K56" s="535"/>
      <c r="L56" s="535"/>
      <c r="M56" s="535"/>
      <c r="N56" s="535"/>
      <c r="O56" s="535"/>
      <c r="P56" s="535"/>
      <c r="Q56" s="535"/>
      <c r="R56" s="535"/>
      <c r="S56" s="535"/>
      <c r="T56" s="535"/>
      <c r="U56" s="535"/>
      <c r="V56" s="535"/>
      <c r="W56" s="535"/>
      <c r="X56" s="535"/>
      <c r="Y56" s="535"/>
      <c r="Z56" s="535"/>
      <c r="AA56" s="535"/>
      <c r="AB56" s="535"/>
      <c r="AC56" s="535"/>
      <c r="AD56" s="535"/>
      <c r="AE56" s="535"/>
      <c r="AF56" s="535"/>
      <c r="AG56" s="535"/>
      <c r="AH56" s="535"/>
      <c r="AI56" s="535"/>
      <c r="AJ56" s="535"/>
      <c r="AK56" s="535"/>
      <c r="AL56" s="535"/>
      <c r="AM56" s="535"/>
      <c r="AN56" s="535"/>
      <c r="AO56" s="535"/>
      <c r="AP56" s="536"/>
    </row>
    <row r="57" spans="1:42" ht="15" customHeight="1" thickBot="1" x14ac:dyDescent="0.2">
      <c r="A57" s="537"/>
      <c r="B57" s="538"/>
      <c r="C57" s="538"/>
      <c r="D57" s="538"/>
      <c r="E57" s="538"/>
      <c r="F57" s="538"/>
      <c r="G57" s="538"/>
      <c r="H57" s="538"/>
      <c r="I57" s="538"/>
      <c r="J57" s="538"/>
      <c r="K57" s="538"/>
      <c r="L57" s="538"/>
      <c r="M57" s="538"/>
      <c r="N57" s="538"/>
      <c r="O57" s="538"/>
      <c r="P57" s="538"/>
      <c r="Q57" s="538"/>
      <c r="R57" s="538"/>
      <c r="S57" s="538"/>
      <c r="T57" s="538"/>
      <c r="U57" s="538"/>
      <c r="V57" s="538"/>
      <c r="W57" s="538"/>
      <c r="X57" s="538"/>
      <c r="Y57" s="538"/>
      <c r="Z57" s="538"/>
      <c r="AA57" s="538"/>
      <c r="AB57" s="538"/>
      <c r="AC57" s="538"/>
      <c r="AD57" s="538"/>
      <c r="AE57" s="538"/>
      <c r="AF57" s="538"/>
      <c r="AG57" s="538"/>
      <c r="AH57" s="538"/>
      <c r="AI57" s="538"/>
      <c r="AJ57" s="538"/>
      <c r="AK57" s="538"/>
      <c r="AL57" s="538"/>
      <c r="AM57" s="538"/>
      <c r="AN57" s="538"/>
      <c r="AO57" s="538"/>
      <c r="AP57" s="539"/>
    </row>
    <row r="58" spans="1:42" ht="15" customHeight="1" x14ac:dyDescent="0.15">
      <c r="A58" s="18" t="s">
        <v>296</v>
      </c>
      <c r="B58" s="17"/>
      <c r="C58" s="17"/>
      <c r="D58" s="17"/>
      <c r="E58" s="17"/>
      <c r="F58" s="17"/>
      <c r="G58" s="17"/>
      <c r="H58" s="17"/>
      <c r="I58" s="17"/>
      <c r="J58" s="17"/>
      <c r="K58" s="17"/>
      <c r="L58" s="17"/>
      <c r="M58" s="17"/>
      <c r="N58" s="17"/>
      <c r="O58" s="17"/>
      <c r="P58" s="533"/>
      <c r="Q58" s="533"/>
      <c r="R58" s="533"/>
      <c r="S58" s="533"/>
      <c r="T58" s="533"/>
      <c r="U58" s="533"/>
      <c r="V58" s="533"/>
      <c r="W58" s="533"/>
      <c r="X58" s="533"/>
      <c r="Y58" s="533"/>
      <c r="Z58" s="533"/>
      <c r="AA58" s="533"/>
      <c r="AB58" s="533"/>
      <c r="AC58" s="533"/>
      <c r="AD58" s="533"/>
      <c r="AE58" s="533"/>
      <c r="AF58" s="533"/>
      <c r="AG58" s="533"/>
      <c r="AH58" s="533"/>
      <c r="AI58" s="533"/>
      <c r="AJ58" s="533"/>
      <c r="AK58" s="533"/>
      <c r="AL58" s="533"/>
      <c r="AM58" s="533"/>
      <c r="AN58" s="533"/>
      <c r="AO58" s="533"/>
      <c r="AP58" s="533"/>
    </row>
    <row r="59" spans="1:42" ht="15" customHeight="1" x14ac:dyDescent="0.15">
      <c r="A59" s="15" t="s">
        <v>11</v>
      </c>
      <c r="B59" s="17"/>
      <c r="C59" s="17"/>
      <c r="D59" s="17"/>
      <c r="E59" s="17"/>
      <c r="F59" s="17"/>
      <c r="G59" s="17"/>
      <c r="H59" s="17"/>
      <c r="I59" s="17"/>
      <c r="J59" s="17"/>
      <c r="K59" s="17"/>
      <c r="L59" s="17"/>
      <c r="M59" s="17"/>
      <c r="N59" s="17"/>
      <c r="O59" s="17"/>
      <c r="P59" s="17"/>
      <c r="Q59" s="17"/>
      <c r="R59" s="17"/>
      <c r="S59" s="17"/>
      <c r="T59" s="17"/>
      <c r="U59" s="17"/>
      <c r="V59" s="17"/>
      <c r="W59" s="572"/>
      <c r="X59" s="572"/>
      <c r="Y59" s="572"/>
      <c r="Z59" s="572"/>
      <c r="AA59" s="572"/>
      <c r="AB59" s="572"/>
      <c r="AC59" s="572"/>
      <c r="AD59" s="572"/>
      <c r="AE59" s="572"/>
      <c r="AF59" s="572"/>
      <c r="AG59" s="572"/>
      <c r="AH59" s="572"/>
      <c r="AI59" s="572"/>
      <c r="AJ59" s="572"/>
      <c r="AK59" s="572"/>
      <c r="AL59" s="572"/>
      <c r="AM59" s="572"/>
      <c r="AN59" s="572"/>
      <c r="AO59" s="572"/>
      <c r="AP59" s="572"/>
    </row>
  </sheetData>
  <mergeCells count="468">
    <mergeCell ref="A1:G1"/>
    <mergeCell ref="A2:AP2"/>
    <mergeCell ref="A3:AP3"/>
    <mergeCell ref="A4:AP4"/>
    <mergeCell ref="A5:D5"/>
    <mergeCell ref="E5:F5"/>
    <mergeCell ref="G5:L5"/>
    <mergeCell ref="M5:N5"/>
    <mergeCell ref="O5:T5"/>
    <mergeCell ref="U5:V5"/>
    <mergeCell ref="W5:AB5"/>
    <mergeCell ref="AD5:AH5"/>
    <mergeCell ref="AI5:AP5"/>
    <mergeCell ref="A6:AP6"/>
    <mergeCell ref="E7:AP7"/>
    <mergeCell ref="A8:D8"/>
    <mergeCell ref="E8:S8"/>
    <mergeCell ref="T8:W8"/>
    <mergeCell ref="X8:AD8"/>
    <mergeCell ref="AE8:AP8"/>
    <mergeCell ref="A11:D11"/>
    <mergeCell ref="E11:O11"/>
    <mergeCell ref="P11:S11"/>
    <mergeCell ref="T11:AD11"/>
    <mergeCell ref="AE11:AH11"/>
    <mergeCell ref="AI11:AP11"/>
    <mergeCell ref="A9:AP9"/>
    <mergeCell ref="F10:AC10"/>
    <mergeCell ref="AD10:AE10"/>
    <mergeCell ref="AF10:AG10"/>
    <mergeCell ref="AI10:AJ10"/>
    <mergeCell ref="AL10:AM10"/>
    <mergeCell ref="AO10:AP10"/>
    <mergeCell ref="AI13:AP13"/>
    <mergeCell ref="A14:D14"/>
    <mergeCell ref="F14:G14"/>
    <mergeCell ref="I14:K14"/>
    <mergeCell ref="L14:S14"/>
    <mergeCell ref="T14:AP14"/>
    <mergeCell ref="A12:D12"/>
    <mergeCell ref="E12:O12"/>
    <mergeCell ref="P12:S12"/>
    <mergeCell ref="T12:AD12"/>
    <mergeCell ref="AE12:AP12"/>
    <mergeCell ref="A13:D13"/>
    <mergeCell ref="E13:O13"/>
    <mergeCell ref="P13:S13"/>
    <mergeCell ref="T13:AD13"/>
    <mergeCell ref="AE13:AH13"/>
    <mergeCell ref="A17:D18"/>
    <mergeCell ref="E17:R18"/>
    <mergeCell ref="S17:AP20"/>
    <mergeCell ref="A19:D20"/>
    <mergeCell ref="E19:K20"/>
    <mergeCell ref="L19:M20"/>
    <mergeCell ref="N19:N20"/>
    <mergeCell ref="A15:D15"/>
    <mergeCell ref="E15:O15"/>
    <mergeCell ref="P15:S15"/>
    <mergeCell ref="T15:AD15"/>
    <mergeCell ref="AE15:AP15"/>
    <mergeCell ref="A16:AP16"/>
    <mergeCell ref="W21:Y22"/>
    <mergeCell ref="Z21:AB22"/>
    <mergeCell ref="AC21:AG22"/>
    <mergeCell ref="AH21:AJ22"/>
    <mergeCell ref="AK21:AM22"/>
    <mergeCell ref="AN21:AP22"/>
    <mergeCell ref="A21:D22"/>
    <mergeCell ref="E21:F22"/>
    <mergeCell ref="G21:M21"/>
    <mergeCell ref="N21:P22"/>
    <mergeCell ref="Q21:S22"/>
    <mergeCell ref="T21:V22"/>
    <mergeCell ref="G22:I22"/>
    <mergeCell ref="K22:M22"/>
    <mergeCell ref="AN23:AP23"/>
    <mergeCell ref="A24:D24"/>
    <mergeCell ref="E24:F24"/>
    <mergeCell ref="G24:I24"/>
    <mergeCell ref="K24:M24"/>
    <mergeCell ref="N24:P24"/>
    <mergeCell ref="Q24:S24"/>
    <mergeCell ref="T24:V24"/>
    <mergeCell ref="W24:Y24"/>
    <mergeCell ref="Z24:AB24"/>
    <mergeCell ref="T23:V23"/>
    <mergeCell ref="W23:Y23"/>
    <mergeCell ref="Z23:AB23"/>
    <mergeCell ref="AC23:AG23"/>
    <mergeCell ref="AH23:AJ23"/>
    <mergeCell ref="AK23:AM23"/>
    <mergeCell ref="A23:D23"/>
    <mergeCell ref="E23:F23"/>
    <mergeCell ref="G23:I23"/>
    <mergeCell ref="K23:M23"/>
    <mergeCell ref="N23:P23"/>
    <mergeCell ref="Q23:S23"/>
    <mergeCell ref="AC24:AG24"/>
    <mergeCell ref="AH24:AJ24"/>
    <mergeCell ref="AK24:AM24"/>
    <mergeCell ref="AN24:AP24"/>
    <mergeCell ref="A25:D25"/>
    <mergeCell ref="E25:F25"/>
    <mergeCell ref="G25:I25"/>
    <mergeCell ref="K25:M25"/>
    <mergeCell ref="N25:P25"/>
    <mergeCell ref="Q25:S25"/>
    <mergeCell ref="AN25:AP25"/>
    <mergeCell ref="T25:V25"/>
    <mergeCell ref="W25:Y25"/>
    <mergeCell ref="Z25:AB25"/>
    <mergeCell ref="AC25:AG25"/>
    <mergeCell ref="AH25:AJ25"/>
    <mergeCell ref="AK25:AM25"/>
    <mergeCell ref="AN26:AP26"/>
    <mergeCell ref="A27:D27"/>
    <mergeCell ref="E27:F27"/>
    <mergeCell ref="G27:I27"/>
    <mergeCell ref="K27:M27"/>
    <mergeCell ref="N27:P27"/>
    <mergeCell ref="Q27:S27"/>
    <mergeCell ref="AN27:AP27"/>
    <mergeCell ref="T27:V27"/>
    <mergeCell ref="W27:Y27"/>
    <mergeCell ref="Z27:AB27"/>
    <mergeCell ref="AC27:AG27"/>
    <mergeCell ref="AH27:AJ27"/>
    <mergeCell ref="AK27:AM27"/>
    <mergeCell ref="A26:D26"/>
    <mergeCell ref="E26:F26"/>
    <mergeCell ref="G26:I26"/>
    <mergeCell ref="K26:M26"/>
    <mergeCell ref="N26:P26"/>
    <mergeCell ref="Q26:S26"/>
    <mergeCell ref="T26:V26"/>
    <mergeCell ref="W26:Y26"/>
    <mergeCell ref="Z26:AB26"/>
    <mergeCell ref="K28:M28"/>
    <mergeCell ref="N28:P28"/>
    <mergeCell ref="Q28:S28"/>
    <mergeCell ref="T28:V28"/>
    <mergeCell ref="W28:Y28"/>
    <mergeCell ref="Z28:AB28"/>
    <mergeCell ref="AC26:AG26"/>
    <mergeCell ref="AH26:AJ26"/>
    <mergeCell ref="AK26:AM26"/>
    <mergeCell ref="Q30:S30"/>
    <mergeCell ref="T30:V30"/>
    <mergeCell ref="W30:Y30"/>
    <mergeCell ref="Z30:AB30"/>
    <mergeCell ref="AC28:AG28"/>
    <mergeCell ref="AH28:AJ28"/>
    <mergeCell ref="AK28:AM28"/>
    <mergeCell ref="AN28:AP28"/>
    <mergeCell ref="A29:D29"/>
    <mergeCell ref="E29:F29"/>
    <mergeCell ref="G29:I29"/>
    <mergeCell ref="K29:M29"/>
    <mergeCell ref="N29:P29"/>
    <mergeCell ref="Q29:S29"/>
    <mergeCell ref="AN29:AP29"/>
    <mergeCell ref="T29:V29"/>
    <mergeCell ref="W29:Y29"/>
    <mergeCell ref="Z29:AB29"/>
    <mergeCell ref="AC29:AG29"/>
    <mergeCell ref="AH29:AJ29"/>
    <mergeCell ref="AK29:AM29"/>
    <mergeCell ref="A28:D28"/>
    <mergeCell ref="E28:F28"/>
    <mergeCell ref="G28:I28"/>
    <mergeCell ref="W32:Y32"/>
    <mergeCell ref="Z32:AB32"/>
    <mergeCell ref="AC30:AG30"/>
    <mergeCell ref="AH30:AJ30"/>
    <mergeCell ref="AK30:AM30"/>
    <mergeCell ref="AN30:AP30"/>
    <mergeCell ref="A31:D31"/>
    <mergeCell ref="E31:F31"/>
    <mergeCell ref="G31:I31"/>
    <mergeCell ref="K31:M31"/>
    <mergeCell ref="N31:P31"/>
    <mergeCell ref="Q31:S31"/>
    <mergeCell ref="AN31:AP31"/>
    <mergeCell ref="T31:V31"/>
    <mergeCell ref="W31:Y31"/>
    <mergeCell ref="Z31:AB31"/>
    <mergeCell ref="AC31:AG31"/>
    <mergeCell ref="AH31:AJ31"/>
    <mergeCell ref="AK31:AM31"/>
    <mergeCell ref="A30:D30"/>
    <mergeCell ref="E30:F30"/>
    <mergeCell ref="G30:I30"/>
    <mergeCell ref="K30:M30"/>
    <mergeCell ref="N30:P30"/>
    <mergeCell ref="AC32:AG32"/>
    <mergeCell ref="AH32:AJ32"/>
    <mergeCell ref="AK32:AM32"/>
    <mergeCell ref="AN32:AP32"/>
    <mergeCell ref="A33:D33"/>
    <mergeCell ref="E33:F33"/>
    <mergeCell ref="G33:I33"/>
    <mergeCell ref="K33:M33"/>
    <mergeCell ref="N33:P33"/>
    <mergeCell ref="Q33:S33"/>
    <mergeCell ref="AN33:AP33"/>
    <mergeCell ref="T33:V33"/>
    <mergeCell ref="W33:Y33"/>
    <mergeCell ref="Z33:AB33"/>
    <mergeCell ref="AC33:AG33"/>
    <mergeCell ref="AH33:AJ33"/>
    <mergeCell ref="AK33:AM33"/>
    <mergeCell ref="A32:D32"/>
    <mergeCell ref="E32:F32"/>
    <mergeCell ref="G32:I32"/>
    <mergeCell ref="K32:M32"/>
    <mergeCell ref="N32:P32"/>
    <mergeCell ref="Q32:S32"/>
    <mergeCell ref="T32:V32"/>
    <mergeCell ref="AN34:AP34"/>
    <mergeCell ref="A35:D35"/>
    <mergeCell ref="E35:F35"/>
    <mergeCell ref="G35:I35"/>
    <mergeCell ref="K35:M35"/>
    <mergeCell ref="N35:P35"/>
    <mergeCell ref="Q35:S35"/>
    <mergeCell ref="AN35:AP35"/>
    <mergeCell ref="T35:V35"/>
    <mergeCell ref="W35:Y35"/>
    <mergeCell ref="Z35:AB35"/>
    <mergeCell ref="AC35:AG35"/>
    <mergeCell ref="AH35:AJ35"/>
    <mergeCell ref="AK35:AM35"/>
    <mergeCell ref="A34:D34"/>
    <mergeCell ref="E34:F34"/>
    <mergeCell ref="G34:I34"/>
    <mergeCell ref="K34:M34"/>
    <mergeCell ref="N34:P34"/>
    <mergeCell ref="Q34:S34"/>
    <mergeCell ref="T34:V34"/>
    <mergeCell ref="W34:Y34"/>
    <mergeCell ref="Z34:AB34"/>
    <mergeCell ref="K36:M36"/>
    <mergeCell ref="N36:P36"/>
    <mergeCell ref="Q36:S36"/>
    <mergeCell ref="T36:V36"/>
    <mergeCell ref="W36:Y36"/>
    <mergeCell ref="Z36:AB36"/>
    <mergeCell ref="AC34:AG34"/>
    <mergeCell ref="AH34:AJ34"/>
    <mergeCell ref="AK34:AM34"/>
    <mergeCell ref="Q38:S38"/>
    <mergeCell ref="T38:V38"/>
    <mergeCell ref="W38:Y38"/>
    <mergeCell ref="Z38:AB38"/>
    <mergeCell ref="AC36:AG36"/>
    <mergeCell ref="AH36:AJ36"/>
    <mergeCell ref="AK36:AM36"/>
    <mergeCell ref="AN36:AP36"/>
    <mergeCell ref="A37:D37"/>
    <mergeCell ref="E37:F37"/>
    <mergeCell ref="G37:I37"/>
    <mergeCell ref="K37:M37"/>
    <mergeCell ref="N37:P37"/>
    <mergeCell ref="Q37:S37"/>
    <mergeCell ref="AN37:AP37"/>
    <mergeCell ref="T37:V37"/>
    <mergeCell ref="W37:Y37"/>
    <mergeCell ref="Z37:AB37"/>
    <mergeCell ref="AC37:AG37"/>
    <mergeCell ref="AH37:AJ37"/>
    <mergeCell ref="AK37:AM37"/>
    <mergeCell ref="A36:D36"/>
    <mergeCell ref="E36:F36"/>
    <mergeCell ref="G36:I36"/>
    <mergeCell ref="W40:Y40"/>
    <mergeCell ref="Z40:AB40"/>
    <mergeCell ref="AC38:AG38"/>
    <mergeCell ref="AH38:AJ38"/>
    <mergeCell ref="AK38:AM38"/>
    <mergeCell ref="AN38:AP38"/>
    <mergeCell ref="A39:D39"/>
    <mergeCell ref="E39:F39"/>
    <mergeCell ref="G39:I39"/>
    <mergeCell ref="K39:M39"/>
    <mergeCell ref="N39:P39"/>
    <mergeCell ref="Q39:S39"/>
    <mergeCell ref="AN39:AP39"/>
    <mergeCell ref="T39:V39"/>
    <mergeCell ref="W39:Y39"/>
    <mergeCell ref="Z39:AB39"/>
    <mergeCell ref="AC39:AG39"/>
    <mergeCell ref="AH39:AJ39"/>
    <mergeCell ref="AK39:AM39"/>
    <mergeCell ref="A38:D38"/>
    <mergeCell ref="E38:F38"/>
    <mergeCell ref="G38:I38"/>
    <mergeCell ref="K38:M38"/>
    <mergeCell ref="N38:P38"/>
    <mergeCell ref="AC40:AG40"/>
    <mergeCell ref="AH40:AJ40"/>
    <mergeCell ref="AK40:AM40"/>
    <mergeCell ref="AN40:AP40"/>
    <mergeCell ref="A41:D41"/>
    <mergeCell ref="E41:F41"/>
    <mergeCell ref="G41:I41"/>
    <mergeCell ref="K41:M41"/>
    <mergeCell ref="N41:P41"/>
    <mergeCell ref="Q41:S41"/>
    <mergeCell ref="AN41:AP41"/>
    <mergeCell ref="T41:V41"/>
    <mergeCell ref="W41:Y41"/>
    <mergeCell ref="Z41:AB41"/>
    <mergeCell ref="AC41:AG41"/>
    <mergeCell ref="AH41:AJ41"/>
    <mergeCell ref="AK41:AM41"/>
    <mergeCell ref="A40:D40"/>
    <mergeCell ref="E40:F40"/>
    <mergeCell ref="G40:I40"/>
    <mergeCell ref="K40:M40"/>
    <mergeCell ref="N40:P40"/>
    <mergeCell ref="Q40:S40"/>
    <mergeCell ref="T40:V40"/>
    <mergeCell ref="AN42:AP42"/>
    <mergeCell ref="A43:D43"/>
    <mergeCell ref="E43:F43"/>
    <mergeCell ref="G43:I43"/>
    <mergeCell ref="K43:M43"/>
    <mergeCell ref="N43:P43"/>
    <mergeCell ref="Q43:S43"/>
    <mergeCell ref="AN43:AP43"/>
    <mergeCell ref="T43:V43"/>
    <mergeCell ref="W43:Y43"/>
    <mergeCell ref="Z43:AB43"/>
    <mergeCell ref="AC43:AG43"/>
    <mergeCell ref="AH43:AJ43"/>
    <mergeCell ref="AK43:AM43"/>
    <mergeCell ref="A42:D42"/>
    <mergeCell ref="E42:F42"/>
    <mergeCell ref="G42:I42"/>
    <mergeCell ref="K42:M42"/>
    <mergeCell ref="N42:P42"/>
    <mergeCell ref="Q42:S42"/>
    <mergeCell ref="T42:V42"/>
    <mergeCell ref="W42:Y42"/>
    <mergeCell ref="Z42:AB42"/>
    <mergeCell ref="K44:M44"/>
    <mergeCell ref="N44:P44"/>
    <mergeCell ref="Q44:S44"/>
    <mergeCell ref="T44:V44"/>
    <mergeCell ref="W44:Y44"/>
    <mergeCell ref="Z44:AB44"/>
    <mergeCell ref="AC42:AG42"/>
    <mergeCell ref="AH42:AJ42"/>
    <mergeCell ref="AK42:AM42"/>
    <mergeCell ref="Q46:S46"/>
    <mergeCell ref="T46:V46"/>
    <mergeCell ref="W46:Y46"/>
    <mergeCell ref="Z46:AB46"/>
    <mergeCell ref="AC44:AG44"/>
    <mergeCell ref="AH44:AJ44"/>
    <mergeCell ref="AK44:AM44"/>
    <mergeCell ref="AN44:AP44"/>
    <mergeCell ref="A45:D45"/>
    <mergeCell ref="E45:F45"/>
    <mergeCell ref="G45:I45"/>
    <mergeCell ref="K45:M45"/>
    <mergeCell ref="N45:P45"/>
    <mergeCell ref="Q45:S45"/>
    <mergeCell ref="AN45:AP45"/>
    <mergeCell ref="T45:V45"/>
    <mergeCell ref="W45:Y45"/>
    <mergeCell ref="Z45:AB45"/>
    <mergeCell ref="AC45:AG45"/>
    <mergeCell ref="AH45:AJ45"/>
    <mergeCell ref="AK45:AM45"/>
    <mergeCell ref="A44:D44"/>
    <mergeCell ref="E44:F44"/>
    <mergeCell ref="G44:I44"/>
    <mergeCell ref="W48:Y48"/>
    <mergeCell ref="Z48:AB48"/>
    <mergeCell ref="AC46:AG46"/>
    <mergeCell ref="AH46:AJ46"/>
    <mergeCell ref="AK46:AM46"/>
    <mergeCell ref="AN46:AP46"/>
    <mergeCell ref="A47:D47"/>
    <mergeCell ref="E47:F47"/>
    <mergeCell ref="G47:I47"/>
    <mergeCell ref="K47:M47"/>
    <mergeCell ref="N47:P47"/>
    <mergeCell ref="Q47:S47"/>
    <mergeCell ref="AN47:AP47"/>
    <mergeCell ref="T47:V47"/>
    <mergeCell ref="W47:Y47"/>
    <mergeCell ref="Z47:AB47"/>
    <mergeCell ref="AC47:AG47"/>
    <mergeCell ref="AH47:AJ47"/>
    <mergeCell ref="AK47:AM47"/>
    <mergeCell ref="A46:D46"/>
    <mergeCell ref="E46:F46"/>
    <mergeCell ref="G46:I46"/>
    <mergeCell ref="K46:M46"/>
    <mergeCell ref="N46:P46"/>
    <mergeCell ref="AC48:AG48"/>
    <mergeCell ref="AH48:AJ48"/>
    <mergeCell ref="AK48:AM48"/>
    <mergeCell ref="AN48:AP48"/>
    <mergeCell ref="A49:D49"/>
    <mergeCell ref="E49:F49"/>
    <mergeCell ref="G49:I49"/>
    <mergeCell ref="K49:M49"/>
    <mergeCell ref="N49:P49"/>
    <mergeCell ref="Q49:S49"/>
    <mergeCell ref="AN49:AP49"/>
    <mergeCell ref="T49:V49"/>
    <mergeCell ref="W49:Y49"/>
    <mergeCell ref="Z49:AB49"/>
    <mergeCell ref="AC49:AG49"/>
    <mergeCell ref="AH49:AJ49"/>
    <mergeCell ref="AK49:AM49"/>
    <mergeCell ref="A48:D48"/>
    <mergeCell ref="E48:F48"/>
    <mergeCell ref="G48:I48"/>
    <mergeCell ref="K48:M48"/>
    <mergeCell ref="N48:P48"/>
    <mergeCell ref="Q48:S48"/>
    <mergeCell ref="T48:V48"/>
    <mergeCell ref="AC50:AG50"/>
    <mergeCell ref="AH50:AJ50"/>
    <mergeCell ref="AK50:AM50"/>
    <mergeCell ref="AN50:AP50"/>
    <mergeCell ref="A51:D51"/>
    <mergeCell ref="E51:F51"/>
    <mergeCell ref="G51:I51"/>
    <mergeCell ref="K51:M51"/>
    <mergeCell ref="N51:P51"/>
    <mergeCell ref="Q51:S51"/>
    <mergeCell ref="A50:D50"/>
    <mergeCell ref="E50:F50"/>
    <mergeCell ref="G50:I50"/>
    <mergeCell ref="K50:M50"/>
    <mergeCell ref="N50:P50"/>
    <mergeCell ref="Q50:S50"/>
    <mergeCell ref="T50:V50"/>
    <mergeCell ref="W50:Y50"/>
    <mergeCell ref="Z50:AB50"/>
    <mergeCell ref="AK53:AM53"/>
    <mergeCell ref="A54:AP54"/>
    <mergeCell ref="A55:D55"/>
    <mergeCell ref="A56:AP57"/>
    <mergeCell ref="P58:AP58"/>
    <mergeCell ref="W59:AP59"/>
    <mergeCell ref="AN51:AP51"/>
    <mergeCell ref="A52:Y53"/>
    <mergeCell ref="Z52:AB52"/>
    <mergeCell ref="AC52:AG52"/>
    <mergeCell ref="AH52:AJ52"/>
    <mergeCell ref="AK52:AM52"/>
    <mergeCell ref="AN52:AP53"/>
    <mergeCell ref="Z53:AB53"/>
    <mergeCell ref="AC53:AG53"/>
    <mergeCell ref="AH53:AJ53"/>
    <mergeCell ref="T51:V51"/>
    <mergeCell ref="W51:Y51"/>
    <mergeCell ref="Z51:AB51"/>
    <mergeCell ref="AC51:AG51"/>
    <mergeCell ref="AH51:AJ51"/>
    <mergeCell ref="AK51:AM51"/>
  </mergeCells>
  <phoneticPr fontId="3"/>
  <conditionalFormatting sqref="L14:S14 N23:P33 AH23:AM33 AH51:AM51 N51:P51">
    <cfRule type="containsBlanks" dxfId="59" priority="7">
      <formula>LEN(TRIM(L14))=0</formula>
    </cfRule>
  </conditionalFormatting>
  <conditionalFormatting sqref="AF10 AI10 AL10 A23:D33 G23:I33 K23:M33 Q23:Y33 AN23:AP33 A56:AP57 E11:O11 X8:AD8 AI11:AP11 E13:O13 T11:AD13 AI13:AP13 F14:G14 I14:K14 T14:AP14 E15:O15 T15:AD15 AN51:AP51 Q51:Y51 K51:M51 G51:I51 A51:D51">
    <cfRule type="containsBlanks" dxfId="58" priority="6">
      <formula>LEN(TRIM(A8))=0</formula>
    </cfRule>
  </conditionalFormatting>
  <conditionalFormatting sqref="E12:O12">
    <cfRule type="cellIs" dxfId="57" priority="5" operator="equal">
      <formula>""</formula>
    </cfRule>
  </conditionalFormatting>
  <conditionalFormatting sqref="N34:P41 AH34:AM41 AH48:AM50 N48:P50">
    <cfRule type="containsBlanks" dxfId="56" priority="4">
      <formula>LEN(TRIM(N34))=0</formula>
    </cfRule>
  </conditionalFormatting>
  <conditionalFormatting sqref="A34:D41 G34:I41 K34:M41 Q34:Y41 AN34:AP41 AN48:AP50 Q48:Y50 K48:M50 G48:I50 A48:D50">
    <cfRule type="containsBlanks" dxfId="55" priority="3">
      <formula>LEN(TRIM(A34))=0</formula>
    </cfRule>
  </conditionalFormatting>
  <conditionalFormatting sqref="N42:P47 AH42:AM47">
    <cfRule type="containsBlanks" dxfId="54" priority="2">
      <formula>LEN(TRIM(N42))=0</formula>
    </cfRule>
  </conditionalFormatting>
  <conditionalFormatting sqref="A42:D47 G42:I47 K42:M47 Q42:Y47 AN42:AP47">
    <cfRule type="containsBlanks" dxfId="53" priority="1">
      <formula>LEN(TRIM(A42))=0</formula>
    </cfRule>
  </conditionalFormatting>
  <conditionalFormatting sqref="G5:L5 O5:T5 W5:AB5">
    <cfRule type="containsBlanks" dxfId="52" priority="8">
      <formula>LEN(TRIM(G5))=0</formula>
    </cfRule>
  </conditionalFormatting>
  <dataValidations count="5">
    <dataValidation allowBlank="1" showInputMessage="1" showErrorMessage="1" prompt="車賃は自動計算されますので入力不要です" sqref="AC23:AG51"/>
    <dataValidation type="list" allowBlank="1" sqref="N23:P51">
      <formula1>"航空機,JR特急あり,JR特急なし,私鉄特急あり,私鉄特急なし,船,路線バス,自家用車,自家用車(同乗),運搬車(同乗),徒歩,その他"</formula1>
    </dataValidation>
    <dataValidation type="list" allowBlank="1" showInputMessage="1" sqref="AK23:AM51">
      <formula1>"9800,10900"</formula1>
    </dataValidation>
    <dataValidation type="list" allowBlank="1" showInputMessage="1" showErrorMessage="1" errorTitle="確認" error="旅費基準をご確認ください" sqref="AH23:AJ51">
      <formula1>"1100"</formula1>
    </dataValidation>
    <dataValidation type="list" showInputMessage="1" showErrorMessage="1" sqref="L14:S14">
      <formula1>INDIRECT("都道府県2")</formula1>
    </dataValidation>
  </dataValidations>
  <pageMargins left="0.67" right="0.44" top="0.74803149606299213" bottom="0.74803149606299213" header="0.31496062992125984" footer="0.31496062992125984"/>
  <pageSetup paperSize="9" scale="9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8" tint="0.39997558519241921"/>
  </sheetPr>
  <dimension ref="A1:AQ59"/>
  <sheetViews>
    <sheetView showGridLines="0" view="pageBreakPreview" topLeftCell="A13" zoomScale="115" zoomScaleNormal="100" zoomScaleSheetLayoutView="115" workbookViewId="0">
      <selection activeCell="S17" sqref="S17:AP20"/>
    </sheetView>
  </sheetViews>
  <sheetFormatPr defaultColWidth="2.375" defaultRowHeight="22.7" customHeight="1" outlineLevelRow="1" x14ac:dyDescent="0.15"/>
  <cols>
    <col min="1" max="5" width="2.375" style="16"/>
    <col min="6" max="6" width="2.375" style="16" customWidth="1"/>
    <col min="7" max="15" width="2.375" style="16"/>
    <col min="16" max="16" width="2.375" style="16" customWidth="1"/>
    <col min="17" max="42" width="2.375" style="16"/>
    <col min="43" max="43" width="2.375" style="16" customWidth="1"/>
    <col min="44" max="16384" width="2.375" style="16"/>
  </cols>
  <sheetData>
    <row r="1" spans="1:43" s="14" customFormat="1" ht="22.7" customHeight="1" x14ac:dyDescent="0.15">
      <c r="A1" s="657" t="s">
        <v>313</v>
      </c>
      <c r="B1" s="657"/>
      <c r="C1" s="657"/>
      <c r="D1" s="657"/>
      <c r="E1" s="657"/>
      <c r="F1" s="657"/>
      <c r="G1" s="657"/>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row>
    <row r="2" spans="1:43" s="38" customFormat="1" ht="22.7" customHeight="1" x14ac:dyDescent="0.15">
      <c r="A2" s="650" t="s">
        <v>310</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1"/>
    </row>
    <row r="3" spans="1:43" s="14" customFormat="1" ht="22.7" customHeight="1" x14ac:dyDescent="0.15">
      <c r="A3" s="650" t="s">
        <v>200</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650"/>
      <c r="AJ3" s="650"/>
      <c r="AK3" s="650"/>
      <c r="AL3" s="650"/>
      <c r="AM3" s="650"/>
      <c r="AN3" s="650"/>
      <c r="AO3" s="650"/>
      <c r="AP3" s="650"/>
    </row>
    <row r="4" spans="1:43" s="14" customFormat="1" ht="11.25" customHeight="1" thickBot="1" x14ac:dyDescent="0.2">
      <c r="A4" s="690"/>
      <c r="B4" s="690"/>
      <c r="C4" s="690"/>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0"/>
      <c r="AG4" s="690"/>
      <c r="AH4" s="690"/>
      <c r="AI4" s="690"/>
      <c r="AJ4" s="690"/>
      <c r="AK4" s="690"/>
      <c r="AL4" s="690"/>
      <c r="AM4" s="690"/>
      <c r="AN4" s="690"/>
      <c r="AO4" s="690"/>
      <c r="AP4" s="690"/>
    </row>
    <row r="5" spans="1:43" s="14" customFormat="1" ht="24" customHeight="1" thickBot="1" x14ac:dyDescent="0.2">
      <c r="A5" s="652" t="s">
        <v>158</v>
      </c>
      <c r="B5" s="653"/>
      <c r="C5" s="653"/>
      <c r="D5" s="654"/>
      <c r="E5" s="655" t="s">
        <v>199</v>
      </c>
      <c r="F5" s="656"/>
      <c r="G5" s="691" t="str">
        <f>IF('【様式9】実施報告書 '!E7="","",'【様式9】実施報告書 '!E7)</f>
        <v/>
      </c>
      <c r="H5" s="692"/>
      <c r="I5" s="692"/>
      <c r="J5" s="692"/>
      <c r="K5" s="692"/>
      <c r="L5" s="693"/>
      <c r="M5" s="655" t="s">
        <v>326</v>
      </c>
      <c r="N5" s="656"/>
      <c r="O5" s="691" t="str">
        <f>IF('【様式9】実施報告書 '!I7="","",'【様式9】実施報告書 '!I7)</f>
        <v/>
      </c>
      <c r="P5" s="692"/>
      <c r="Q5" s="692"/>
      <c r="R5" s="692"/>
      <c r="S5" s="692"/>
      <c r="T5" s="693"/>
      <c r="U5" s="655" t="s">
        <v>327</v>
      </c>
      <c r="V5" s="656"/>
      <c r="W5" s="691" t="str">
        <f>IF('【様式9】実施報告書 '!M7="","",'【様式9】実施報告書 '!M7)</f>
        <v/>
      </c>
      <c r="X5" s="692"/>
      <c r="Y5" s="692"/>
      <c r="Z5" s="692"/>
      <c r="AA5" s="692"/>
      <c r="AB5" s="694"/>
      <c r="AC5" s="37"/>
      <c r="AD5" s="688"/>
      <c r="AE5" s="688"/>
      <c r="AF5" s="688"/>
      <c r="AG5" s="688"/>
      <c r="AH5" s="688"/>
      <c r="AI5" s="689"/>
      <c r="AJ5" s="689"/>
      <c r="AK5" s="689"/>
      <c r="AL5" s="689"/>
      <c r="AM5" s="689"/>
      <c r="AN5" s="689"/>
      <c r="AO5" s="689"/>
      <c r="AP5" s="689"/>
    </row>
    <row r="6" spans="1:43" s="14" customFormat="1" ht="11.25" customHeight="1" x14ac:dyDescent="0.15">
      <c r="A6" s="573"/>
      <c r="B6" s="573"/>
      <c r="C6" s="573"/>
      <c r="D6" s="573"/>
      <c r="E6" s="573"/>
      <c r="F6" s="573"/>
      <c r="G6" s="573"/>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3"/>
      <c r="AL6" s="573"/>
      <c r="AM6" s="573"/>
      <c r="AN6" s="573"/>
      <c r="AO6" s="573"/>
      <c r="AP6" s="573"/>
    </row>
    <row r="7" spans="1:43" s="30" customFormat="1" ht="24" customHeight="1" thickBot="1" x14ac:dyDescent="0.2">
      <c r="A7" s="36" t="s">
        <v>198</v>
      </c>
      <c r="B7" s="35"/>
      <c r="C7" s="35"/>
      <c r="D7" s="35"/>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4"/>
      <c r="AL7" s="574"/>
      <c r="AM7" s="574"/>
      <c r="AN7" s="574"/>
      <c r="AO7" s="574"/>
      <c r="AP7" s="574"/>
    </row>
    <row r="8" spans="1:43" s="14" customFormat="1" ht="24" customHeight="1" thickBot="1" x14ac:dyDescent="0.2">
      <c r="A8" s="665" t="s">
        <v>197</v>
      </c>
      <c r="B8" s="666"/>
      <c r="C8" s="666"/>
      <c r="D8" s="666"/>
      <c r="E8" s="667" t="str">
        <f>IF('【様式9】実施報告書 '!W8="","",'【様式9】実施報告書 '!W8)</f>
        <v/>
      </c>
      <c r="F8" s="667"/>
      <c r="G8" s="667"/>
      <c r="H8" s="667"/>
      <c r="I8" s="667"/>
      <c r="J8" s="667"/>
      <c r="K8" s="667"/>
      <c r="L8" s="667"/>
      <c r="M8" s="667"/>
      <c r="N8" s="667"/>
      <c r="O8" s="667"/>
      <c r="P8" s="667"/>
      <c r="Q8" s="667"/>
      <c r="R8" s="667"/>
      <c r="S8" s="668"/>
      <c r="T8" s="669" t="s">
        <v>183</v>
      </c>
      <c r="U8" s="670"/>
      <c r="V8" s="670"/>
      <c r="W8" s="670"/>
      <c r="X8" s="671"/>
      <c r="Y8" s="671"/>
      <c r="Z8" s="671"/>
      <c r="AA8" s="671"/>
      <c r="AB8" s="671"/>
      <c r="AC8" s="671"/>
      <c r="AD8" s="672"/>
      <c r="AE8" s="575"/>
      <c r="AF8" s="576"/>
      <c r="AG8" s="576"/>
      <c r="AH8" s="576"/>
      <c r="AI8" s="576"/>
      <c r="AJ8" s="576"/>
      <c r="AK8" s="576"/>
      <c r="AL8" s="576"/>
      <c r="AM8" s="576"/>
      <c r="AN8" s="576"/>
      <c r="AO8" s="576"/>
      <c r="AP8" s="576"/>
    </row>
    <row r="9" spans="1:43" s="14" customFormat="1" ht="11.25" customHeight="1" x14ac:dyDescent="0.15">
      <c r="A9" s="577"/>
      <c r="B9" s="577"/>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row>
    <row r="10" spans="1:43" s="30" customFormat="1" ht="24" customHeight="1" thickBot="1" x14ac:dyDescent="0.2">
      <c r="A10" s="36" t="s">
        <v>196</v>
      </c>
      <c r="B10" s="35"/>
      <c r="C10" s="35"/>
      <c r="D10" s="35"/>
      <c r="E10" s="164"/>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695" t="s">
        <v>6</v>
      </c>
      <c r="AE10" s="695"/>
      <c r="AF10" s="696"/>
      <c r="AG10" s="696"/>
      <c r="AH10" s="165" t="s">
        <v>7</v>
      </c>
      <c r="AI10" s="696"/>
      <c r="AJ10" s="696"/>
      <c r="AK10" s="165" t="s">
        <v>8</v>
      </c>
      <c r="AL10" s="696"/>
      <c r="AM10" s="696"/>
      <c r="AN10" s="32" t="s">
        <v>9</v>
      </c>
      <c r="AO10" s="695" t="s">
        <v>195</v>
      </c>
      <c r="AP10" s="695"/>
      <c r="AQ10" s="31"/>
    </row>
    <row r="11" spans="1:43" s="14" customFormat="1" ht="21.2" customHeight="1" x14ac:dyDescent="0.15">
      <c r="A11" s="697" t="s">
        <v>0</v>
      </c>
      <c r="B11" s="685"/>
      <c r="C11" s="685"/>
      <c r="D11" s="685"/>
      <c r="E11" s="682"/>
      <c r="F11" s="682"/>
      <c r="G11" s="682"/>
      <c r="H11" s="682"/>
      <c r="I11" s="682"/>
      <c r="J11" s="682"/>
      <c r="K11" s="682"/>
      <c r="L11" s="682"/>
      <c r="M11" s="682"/>
      <c r="N11" s="682"/>
      <c r="O11" s="683"/>
      <c r="P11" s="684" t="s">
        <v>0</v>
      </c>
      <c r="Q11" s="685"/>
      <c r="R11" s="685"/>
      <c r="S11" s="685"/>
      <c r="T11" s="682"/>
      <c r="U11" s="682"/>
      <c r="V11" s="682"/>
      <c r="W11" s="682"/>
      <c r="X11" s="682"/>
      <c r="Y11" s="682"/>
      <c r="Z11" s="682"/>
      <c r="AA11" s="682"/>
      <c r="AB11" s="682"/>
      <c r="AC11" s="682"/>
      <c r="AD11" s="683"/>
      <c r="AE11" s="686" t="s">
        <v>193</v>
      </c>
      <c r="AF11" s="687"/>
      <c r="AG11" s="687"/>
      <c r="AH11" s="687"/>
      <c r="AI11" s="673"/>
      <c r="AJ11" s="673"/>
      <c r="AK11" s="673"/>
      <c r="AL11" s="673"/>
      <c r="AM11" s="673"/>
      <c r="AN11" s="673"/>
      <c r="AO11" s="673"/>
      <c r="AP11" s="674"/>
    </row>
    <row r="12" spans="1:43" s="14" customFormat="1" ht="27.75" customHeight="1" x14ac:dyDescent="0.15">
      <c r="A12" s="675" t="s">
        <v>192</v>
      </c>
      <c r="B12" s="676"/>
      <c r="C12" s="676"/>
      <c r="D12" s="676"/>
      <c r="E12" s="677"/>
      <c r="F12" s="677"/>
      <c r="G12" s="677"/>
      <c r="H12" s="677"/>
      <c r="I12" s="677"/>
      <c r="J12" s="677"/>
      <c r="K12" s="677"/>
      <c r="L12" s="677"/>
      <c r="M12" s="677"/>
      <c r="N12" s="677"/>
      <c r="O12" s="678"/>
      <c r="P12" s="679" t="s">
        <v>191</v>
      </c>
      <c r="Q12" s="676"/>
      <c r="R12" s="676"/>
      <c r="S12" s="676"/>
      <c r="T12" s="680"/>
      <c r="U12" s="680"/>
      <c r="V12" s="680"/>
      <c r="W12" s="680"/>
      <c r="X12" s="680"/>
      <c r="Y12" s="680"/>
      <c r="Z12" s="680"/>
      <c r="AA12" s="680"/>
      <c r="AB12" s="680"/>
      <c r="AC12" s="680"/>
      <c r="AD12" s="681"/>
      <c r="AE12" s="647"/>
      <c r="AF12" s="648"/>
      <c r="AG12" s="648"/>
      <c r="AH12" s="648"/>
      <c r="AI12" s="648"/>
      <c r="AJ12" s="648"/>
      <c r="AK12" s="648"/>
      <c r="AL12" s="648"/>
      <c r="AM12" s="648"/>
      <c r="AN12" s="648"/>
      <c r="AO12" s="648"/>
      <c r="AP12" s="649"/>
    </row>
    <row r="13" spans="1:43" s="14" customFormat="1" ht="24" customHeight="1" x14ac:dyDescent="0.15">
      <c r="A13" s="629" t="s">
        <v>190</v>
      </c>
      <c r="B13" s="630"/>
      <c r="C13" s="630"/>
      <c r="D13" s="630"/>
      <c r="E13" s="614"/>
      <c r="F13" s="614"/>
      <c r="G13" s="614"/>
      <c r="H13" s="614"/>
      <c r="I13" s="614"/>
      <c r="J13" s="614"/>
      <c r="K13" s="614"/>
      <c r="L13" s="614"/>
      <c r="M13" s="614"/>
      <c r="N13" s="614"/>
      <c r="O13" s="663"/>
      <c r="P13" s="664" t="s">
        <v>189</v>
      </c>
      <c r="Q13" s="630"/>
      <c r="R13" s="630"/>
      <c r="S13" s="630"/>
      <c r="T13" s="614"/>
      <c r="U13" s="614"/>
      <c r="V13" s="614"/>
      <c r="W13" s="614"/>
      <c r="X13" s="614"/>
      <c r="Y13" s="614"/>
      <c r="Z13" s="614"/>
      <c r="AA13" s="614"/>
      <c r="AB13" s="614"/>
      <c r="AC13" s="614"/>
      <c r="AD13" s="663"/>
      <c r="AE13" s="664" t="s">
        <v>188</v>
      </c>
      <c r="AF13" s="630"/>
      <c r="AG13" s="630"/>
      <c r="AH13" s="630"/>
      <c r="AI13" s="614"/>
      <c r="AJ13" s="614"/>
      <c r="AK13" s="614"/>
      <c r="AL13" s="614"/>
      <c r="AM13" s="614"/>
      <c r="AN13" s="614"/>
      <c r="AO13" s="614"/>
      <c r="AP13" s="615"/>
    </row>
    <row r="14" spans="1:43" s="14" customFormat="1" ht="24" customHeight="1" x14ac:dyDescent="0.15">
      <c r="A14" s="629" t="s">
        <v>187</v>
      </c>
      <c r="B14" s="630"/>
      <c r="C14" s="630"/>
      <c r="D14" s="630"/>
      <c r="E14" s="29" t="s">
        <v>2</v>
      </c>
      <c r="F14" s="658"/>
      <c r="G14" s="658"/>
      <c r="H14" s="28" t="s">
        <v>3</v>
      </c>
      <c r="I14" s="659"/>
      <c r="J14" s="659"/>
      <c r="K14" s="660"/>
      <c r="L14" s="616"/>
      <c r="M14" s="617"/>
      <c r="N14" s="617"/>
      <c r="O14" s="617"/>
      <c r="P14" s="617"/>
      <c r="Q14" s="617"/>
      <c r="R14" s="617"/>
      <c r="S14" s="617"/>
      <c r="T14" s="661"/>
      <c r="U14" s="661"/>
      <c r="V14" s="661"/>
      <c r="W14" s="661"/>
      <c r="X14" s="661"/>
      <c r="Y14" s="661"/>
      <c r="Z14" s="661"/>
      <c r="AA14" s="661"/>
      <c r="AB14" s="661"/>
      <c r="AC14" s="661"/>
      <c r="AD14" s="661"/>
      <c r="AE14" s="661"/>
      <c r="AF14" s="661"/>
      <c r="AG14" s="661"/>
      <c r="AH14" s="661"/>
      <c r="AI14" s="661"/>
      <c r="AJ14" s="661"/>
      <c r="AK14" s="661"/>
      <c r="AL14" s="661"/>
      <c r="AM14" s="661"/>
      <c r="AN14" s="661"/>
      <c r="AO14" s="661"/>
      <c r="AP14" s="662"/>
    </row>
    <row r="15" spans="1:43" s="14" customFormat="1" ht="24" customHeight="1" thickBot="1" x14ac:dyDescent="0.2">
      <c r="A15" s="618" t="s">
        <v>184</v>
      </c>
      <c r="B15" s="619"/>
      <c r="C15" s="619"/>
      <c r="D15" s="619"/>
      <c r="E15" s="620"/>
      <c r="F15" s="620"/>
      <c r="G15" s="620"/>
      <c r="H15" s="620"/>
      <c r="I15" s="620"/>
      <c r="J15" s="620"/>
      <c r="K15" s="620"/>
      <c r="L15" s="620"/>
      <c r="M15" s="620"/>
      <c r="N15" s="620"/>
      <c r="O15" s="621"/>
      <c r="P15" s="622" t="s">
        <v>183</v>
      </c>
      <c r="Q15" s="623"/>
      <c r="R15" s="623"/>
      <c r="S15" s="623"/>
      <c r="T15" s="624"/>
      <c r="U15" s="624"/>
      <c r="V15" s="624"/>
      <c r="W15" s="624"/>
      <c r="X15" s="624"/>
      <c r="Y15" s="624"/>
      <c r="Z15" s="624"/>
      <c r="AA15" s="624"/>
      <c r="AB15" s="624"/>
      <c r="AC15" s="624"/>
      <c r="AD15" s="625"/>
      <c r="AE15" s="626"/>
      <c r="AF15" s="627"/>
      <c r="AG15" s="627"/>
      <c r="AH15" s="627"/>
      <c r="AI15" s="627"/>
      <c r="AJ15" s="627"/>
      <c r="AK15" s="627"/>
      <c r="AL15" s="627"/>
      <c r="AM15" s="627"/>
      <c r="AN15" s="627"/>
      <c r="AO15" s="627"/>
      <c r="AP15" s="628"/>
    </row>
    <row r="16" spans="1:43" s="27" customFormat="1" ht="11.25" customHeight="1" x14ac:dyDescent="0.15">
      <c r="A16" s="579"/>
      <c r="B16" s="579"/>
      <c r="C16" s="579"/>
      <c r="D16" s="579"/>
      <c r="E16" s="579"/>
      <c r="F16" s="579"/>
      <c r="G16" s="579"/>
      <c r="H16" s="579"/>
      <c r="I16" s="579"/>
      <c r="J16" s="579"/>
      <c r="K16" s="579"/>
      <c r="L16" s="579"/>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79"/>
      <c r="AJ16" s="579"/>
      <c r="AK16" s="579"/>
      <c r="AL16" s="579"/>
      <c r="AM16" s="579"/>
      <c r="AN16" s="579"/>
      <c r="AO16" s="579"/>
      <c r="AP16" s="579"/>
    </row>
    <row r="17" spans="1:42" s="26" customFormat="1" ht="15" customHeight="1" x14ac:dyDescent="0.15">
      <c r="A17" s="631" t="s">
        <v>182</v>
      </c>
      <c r="B17" s="631"/>
      <c r="C17" s="631"/>
      <c r="D17" s="631"/>
      <c r="E17" s="640" t="s">
        <v>367</v>
      </c>
      <c r="F17" s="640"/>
      <c r="G17" s="640"/>
      <c r="H17" s="640"/>
      <c r="I17" s="640"/>
      <c r="J17" s="640"/>
      <c r="K17" s="640"/>
      <c r="L17" s="640"/>
      <c r="M17" s="640"/>
      <c r="N17" s="640"/>
      <c r="O17" s="640"/>
      <c r="P17" s="640"/>
      <c r="Q17" s="640"/>
      <c r="R17" s="640"/>
      <c r="S17" s="638" t="s">
        <v>5443</v>
      </c>
      <c r="T17" s="638"/>
      <c r="U17" s="638"/>
      <c r="V17" s="638"/>
      <c r="W17" s="638"/>
      <c r="X17" s="638"/>
      <c r="Y17" s="638"/>
      <c r="Z17" s="638"/>
      <c r="AA17" s="638"/>
      <c r="AB17" s="638"/>
      <c r="AC17" s="638"/>
      <c r="AD17" s="638"/>
      <c r="AE17" s="638"/>
      <c r="AF17" s="638"/>
      <c r="AG17" s="638"/>
      <c r="AH17" s="638"/>
      <c r="AI17" s="638"/>
      <c r="AJ17" s="638"/>
      <c r="AK17" s="638"/>
      <c r="AL17" s="638"/>
      <c r="AM17" s="638"/>
      <c r="AN17" s="638"/>
      <c r="AO17" s="638"/>
      <c r="AP17" s="638"/>
    </row>
    <row r="18" spans="1:42" s="26" customFormat="1" ht="15" customHeight="1" thickBot="1" x14ac:dyDescent="0.2">
      <c r="A18" s="631"/>
      <c r="B18" s="631"/>
      <c r="C18" s="631"/>
      <c r="D18" s="631"/>
      <c r="E18" s="640"/>
      <c r="F18" s="640"/>
      <c r="G18" s="640"/>
      <c r="H18" s="640"/>
      <c r="I18" s="640"/>
      <c r="J18" s="640"/>
      <c r="K18" s="640"/>
      <c r="L18" s="640"/>
      <c r="M18" s="640"/>
      <c r="N18" s="640"/>
      <c r="O18" s="640"/>
      <c r="P18" s="640"/>
      <c r="Q18" s="640"/>
      <c r="R18" s="640"/>
      <c r="S18" s="638"/>
      <c r="T18" s="638"/>
      <c r="U18" s="638"/>
      <c r="V18" s="638"/>
      <c r="W18" s="638"/>
      <c r="X18" s="638"/>
      <c r="Y18" s="638"/>
      <c r="Z18" s="638"/>
      <c r="AA18" s="638"/>
      <c r="AB18" s="638"/>
      <c r="AC18" s="638"/>
      <c r="AD18" s="638"/>
      <c r="AE18" s="638"/>
      <c r="AF18" s="638"/>
      <c r="AG18" s="638"/>
      <c r="AH18" s="638"/>
      <c r="AI18" s="638"/>
      <c r="AJ18" s="638"/>
      <c r="AK18" s="638"/>
      <c r="AL18" s="638"/>
      <c r="AM18" s="638"/>
      <c r="AN18" s="638"/>
      <c r="AO18" s="638"/>
      <c r="AP18" s="638"/>
    </row>
    <row r="19" spans="1:42" ht="16.5" customHeight="1" thickTop="1" x14ac:dyDescent="0.15">
      <c r="A19" s="606" t="s">
        <v>181</v>
      </c>
      <c r="B19" s="607"/>
      <c r="C19" s="607"/>
      <c r="D19" s="608"/>
      <c r="E19" s="591">
        <f>Z53+AC53+AH53+AK53</f>
        <v>0</v>
      </c>
      <c r="F19" s="592"/>
      <c r="G19" s="592"/>
      <c r="H19" s="592"/>
      <c r="I19" s="592"/>
      <c r="J19" s="592"/>
      <c r="K19" s="592"/>
      <c r="L19" s="595" t="s">
        <v>149</v>
      </c>
      <c r="M19" s="596"/>
      <c r="N19" s="580"/>
      <c r="O19" s="166"/>
      <c r="P19" s="166"/>
      <c r="Q19" s="166"/>
      <c r="R19" s="166"/>
      <c r="S19" s="638"/>
      <c r="T19" s="638"/>
      <c r="U19" s="638"/>
      <c r="V19" s="638"/>
      <c r="W19" s="638"/>
      <c r="X19" s="638"/>
      <c r="Y19" s="638"/>
      <c r="Z19" s="638"/>
      <c r="AA19" s="638"/>
      <c r="AB19" s="638"/>
      <c r="AC19" s="638"/>
      <c r="AD19" s="638"/>
      <c r="AE19" s="638"/>
      <c r="AF19" s="638"/>
      <c r="AG19" s="638"/>
      <c r="AH19" s="638"/>
      <c r="AI19" s="638"/>
      <c r="AJ19" s="638"/>
      <c r="AK19" s="638"/>
      <c r="AL19" s="638"/>
      <c r="AM19" s="638"/>
      <c r="AN19" s="638"/>
      <c r="AO19" s="638"/>
      <c r="AP19" s="638"/>
    </row>
    <row r="20" spans="1:42" ht="16.5" customHeight="1" thickBot="1" x14ac:dyDescent="0.2">
      <c r="A20" s="609"/>
      <c r="B20" s="610"/>
      <c r="C20" s="610"/>
      <c r="D20" s="611"/>
      <c r="E20" s="593"/>
      <c r="F20" s="594"/>
      <c r="G20" s="594"/>
      <c r="H20" s="594"/>
      <c r="I20" s="594"/>
      <c r="J20" s="594"/>
      <c r="K20" s="594"/>
      <c r="L20" s="597"/>
      <c r="M20" s="598"/>
      <c r="N20" s="581"/>
      <c r="O20" s="167"/>
      <c r="P20" s="167"/>
      <c r="Q20" s="167"/>
      <c r="R20" s="167"/>
      <c r="S20" s="639"/>
      <c r="T20" s="639"/>
      <c r="U20" s="639"/>
      <c r="V20" s="639"/>
      <c r="W20" s="639"/>
      <c r="X20" s="639"/>
      <c r="Y20" s="639"/>
      <c r="Z20" s="639"/>
      <c r="AA20" s="639"/>
      <c r="AB20" s="639"/>
      <c r="AC20" s="639"/>
      <c r="AD20" s="639"/>
      <c r="AE20" s="639"/>
      <c r="AF20" s="639"/>
      <c r="AG20" s="639"/>
      <c r="AH20" s="639"/>
      <c r="AI20" s="639"/>
      <c r="AJ20" s="639"/>
      <c r="AK20" s="639"/>
      <c r="AL20" s="639"/>
      <c r="AM20" s="639"/>
      <c r="AN20" s="639"/>
      <c r="AO20" s="639"/>
      <c r="AP20" s="639"/>
    </row>
    <row r="21" spans="1:42" s="128" customFormat="1" ht="16.5" customHeight="1" thickTop="1" x14ac:dyDescent="0.15">
      <c r="A21" s="599" t="s">
        <v>180</v>
      </c>
      <c r="B21" s="600"/>
      <c r="C21" s="600"/>
      <c r="D21" s="588"/>
      <c r="E21" s="604" t="s">
        <v>179</v>
      </c>
      <c r="F21" s="600"/>
      <c r="G21" s="588" t="s">
        <v>178</v>
      </c>
      <c r="H21" s="589"/>
      <c r="I21" s="589"/>
      <c r="J21" s="589"/>
      <c r="K21" s="589"/>
      <c r="L21" s="589"/>
      <c r="M21" s="590"/>
      <c r="N21" s="612" t="s">
        <v>177</v>
      </c>
      <c r="O21" s="613"/>
      <c r="P21" s="613"/>
      <c r="Q21" s="612" t="s">
        <v>176</v>
      </c>
      <c r="R21" s="613"/>
      <c r="S21" s="613"/>
      <c r="T21" s="643" t="s">
        <v>175</v>
      </c>
      <c r="U21" s="633"/>
      <c r="V21" s="644"/>
      <c r="W21" s="632" t="s">
        <v>174</v>
      </c>
      <c r="X21" s="633"/>
      <c r="Y21" s="644"/>
      <c r="Z21" s="632" t="s">
        <v>173</v>
      </c>
      <c r="AA21" s="633"/>
      <c r="AB21" s="634"/>
      <c r="AC21" s="585" t="s">
        <v>172</v>
      </c>
      <c r="AD21" s="586"/>
      <c r="AE21" s="586"/>
      <c r="AF21" s="586"/>
      <c r="AG21" s="587"/>
      <c r="AH21" s="585" t="s">
        <v>171</v>
      </c>
      <c r="AI21" s="586"/>
      <c r="AJ21" s="587"/>
      <c r="AK21" s="585" t="s">
        <v>170</v>
      </c>
      <c r="AL21" s="586"/>
      <c r="AM21" s="587"/>
      <c r="AN21" s="585" t="s">
        <v>169</v>
      </c>
      <c r="AO21" s="586"/>
      <c r="AP21" s="641"/>
    </row>
    <row r="22" spans="1:42" s="128" customFormat="1" ht="16.5" customHeight="1" x14ac:dyDescent="0.15">
      <c r="A22" s="601"/>
      <c r="B22" s="602"/>
      <c r="C22" s="602"/>
      <c r="D22" s="603"/>
      <c r="E22" s="605"/>
      <c r="F22" s="602"/>
      <c r="G22" s="588" t="s">
        <v>168</v>
      </c>
      <c r="H22" s="589"/>
      <c r="I22" s="589"/>
      <c r="J22" s="130" t="s">
        <v>166</v>
      </c>
      <c r="K22" s="589" t="s">
        <v>167</v>
      </c>
      <c r="L22" s="589"/>
      <c r="M22" s="589"/>
      <c r="N22" s="600"/>
      <c r="O22" s="600"/>
      <c r="P22" s="600"/>
      <c r="Q22" s="600"/>
      <c r="R22" s="600"/>
      <c r="S22" s="600"/>
      <c r="T22" s="645"/>
      <c r="U22" s="636"/>
      <c r="V22" s="646"/>
      <c r="W22" s="635"/>
      <c r="X22" s="636"/>
      <c r="Y22" s="646"/>
      <c r="Z22" s="635"/>
      <c r="AA22" s="636"/>
      <c r="AB22" s="637"/>
      <c r="AC22" s="588"/>
      <c r="AD22" s="589"/>
      <c r="AE22" s="589"/>
      <c r="AF22" s="589"/>
      <c r="AG22" s="590"/>
      <c r="AH22" s="588"/>
      <c r="AI22" s="589"/>
      <c r="AJ22" s="590"/>
      <c r="AK22" s="588"/>
      <c r="AL22" s="589"/>
      <c r="AM22" s="590"/>
      <c r="AN22" s="588"/>
      <c r="AO22" s="589"/>
      <c r="AP22" s="642"/>
    </row>
    <row r="23" spans="1:42" s="128" customFormat="1" ht="22.7" customHeight="1" x14ac:dyDescent="0.15">
      <c r="A23" s="522"/>
      <c r="B23" s="523"/>
      <c r="C23" s="523"/>
      <c r="D23" s="524"/>
      <c r="E23" s="528" t="str">
        <f t="shared" ref="E23:E51" si="0">IF(A23="","",A23)</f>
        <v/>
      </c>
      <c r="F23" s="529"/>
      <c r="G23" s="508"/>
      <c r="H23" s="509"/>
      <c r="I23" s="509"/>
      <c r="J23" s="130" t="s">
        <v>166</v>
      </c>
      <c r="K23" s="526"/>
      <c r="L23" s="526"/>
      <c r="M23" s="526"/>
      <c r="N23" s="510"/>
      <c r="O23" s="510"/>
      <c r="P23" s="510"/>
      <c r="Q23" s="527"/>
      <c r="R23" s="527"/>
      <c r="S23" s="527"/>
      <c r="T23" s="512"/>
      <c r="U23" s="513"/>
      <c r="V23" s="514"/>
      <c r="W23" s="515"/>
      <c r="X23" s="513"/>
      <c r="Y23" s="514"/>
      <c r="Z23" s="530">
        <f t="shared" ref="Z23:Z51" si="1">SUM(T23:Y23)</f>
        <v>0</v>
      </c>
      <c r="AA23" s="531"/>
      <c r="AB23" s="532"/>
      <c r="AC23" s="519"/>
      <c r="AD23" s="520"/>
      <c r="AE23" s="520"/>
      <c r="AF23" s="520"/>
      <c r="AG23" s="521"/>
      <c r="AH23" s="497"/>
      <c r="AI23" s="498"/>
      <c r="AJ23" s="499"/>
      <c r="AK23" s="497"/>
      <c r="AL23" s="498"/>
      <c r="AM23" s="499"/>
      <c r="AN23" s="500"/>
      <c r="AO23" s="501"/>
      <c r="AP23" s="502"/>
    </row>
    <row r="24" spans="1:42" s="128" customFormat="1" ht="22.7" customHeight="1" x14ac:dyDescent="0.15">
      <c r="A24" s="522"/>
      <c r="B24" s="523"/>
      <c r="C24" s="523"/>
      <c r="D24" s="524"/>
      <c r="E24" s="528" t="str">
        <f t="shared" si="0"/>
        <v/>
      </c>
      <c r="F24" s="529"/>
      <c r="G24" s="508"/>
      <c r="H24" s="509"/>
      <c r="I24" s="509"/>
      <c r="J24" s="129" t="s">
        <v>166</v>
      </c>
      <c r="K24" s="509"/>
      <c r="L24" s="509"/>
      <c r="M24" s="509"/>
      <c r="N24" s="510"/>
      <c r="O24" s="510"/>
      <c r="P24" s="510"/>
      <c r="Q24" s="511"/>
      <c r="R24" s="511"/>
      <c r="S24" s="511"/>
      <c r="T24" s="512"/>
      <c r="U24" s="513"/>
      <c r="V24" s="514"/>
      <c r="W24" s="515"/>
      <c r="X24" s="513"/>
      <c r="Y24" s="514"/>
      <c r="Z24" s="530">
        <f t="shared" si="1"/>
        <v>0</v>
      </c>
      <c r="AA24" s="531"/>
      <c r="AB24" s="532"/>
      <c r="AC24" s="519"/>
      <c r="AD24" s="520"/>
      <c r="AE24" s="520"/>
      <c r="AF24" s="520"/>
      <c r="AG24" s="521"/>
      <c r="AH24" s="497"/>
      <c r="AI24" s="498"/>
      <c r="AJ24" s="499"/>
      <c r="AK24" s="497"/>
      <c r="AL24" s="498"/>
      <c r="AM24" s="499"/>
      <c r="AN24" s="500"/>
      <c r="AO24" s="501"/>
      <c r="AP24" s="502"/>
    </row>
    <row r="25" spans="1:42" s="128" customFormat="1" ht="22.7" customHeight="1" x14ac:dyDescent="0.15">
      <c r="A25" s="522"/>
      <c r="B25" s="523"/>
      <c r="C25" s="523"/>
      <c r="D25" s="524"/>
      <c r="E25" s="528" t="str">
        <f t="shared" si="0"/>
        <v/>
      </c>
      <c r="F25" s="529"/>
      <c r="G25" s="508"/>
      <c r="H25" s="509"/>
      <c r="I25" s="509"/>
      <c r="J25" s="129" t="s">
        <v>166</v>
      </c>
      <c r="K25" s="509"/>
      <c r="L25" s="509"/>
      <c r="M25" s="509"/>
      <c r="N25" s="510"/>
      <c r="O25" s="510"/>
      <c r="P25" s="510"/>
      <c r="Q25" s="511"/>
      <c r="R25" s="511"/>
      <c r="S25" s="511"/>
      <c r="T25" s="512"/>
      <c r="U25" s="513"/>
      <c r="V25" s="514"/>
      <c r="W25" s="515"/>
      <c r="X25" s="513"/>
      <c r="Y25" s="514"/>
      <c r="Z25" s="530">
        <f t="shared" si="1"/>
        <v>0</v>
      </c>
      <c r="AA25" s="531"/>
      <c r="AB25" s="532"/>
      <c r="AC25" s="519"/>
      <c r="AD25" s="520"/>
      <c r="AE25" s="520"/>
      <c r="AF25" s="520"/>
      <c r="AG25" s="521"/>
      <c r="AH25" s="497"/>
      <c r="AI25" s="498"/>
      <c r="AJ25" s="499"/>
      <c r="AK25" s="497"/>
      <c r="AL25" s="498"/>
      <c r="AM25" s="499"/>
      <c r="AN25" s="500"/>
      <c r="AO25" s="501"/>
      <c r="AP25" s="502"/>
    </row>
    <row r="26" spans="1:42" s="128" customFormat="1" ht="22.7" customHeight="1" x14ac:dyDescent="0.15">
      <c r="A26" s="522"/>
      <c r="B26" s="523"/>
      <c r="C26" s="523"/>
      <c r="D26" s="524"/>
      <c r="E26" s="528" t="str">
        <f>IF(A26="","",A26)</f>
        <v/>
      </c>
      <c r="F26" s="529"/>
      <c r="G26" s="508"/>
      <c r="H26" s="509"/>
      <c r="I26" s="509"/>
      <c r="J26" s="129" t="s">
        <v>166</v>
      </c>
      <c r="K26" s="509"/>
      <c r="L26" s="509"/>
      <c r="M26" s="509"/>
      <c r="N26" s="510"/>
      <c r="O26" s="510"/>
      <c r="P26" s="510"/>
      <c r="Q26" s="511"/>
      <c r="R26" s="511"/>
      <c r="S26" s="511"/>
      <c r="T26" s="512"/>
      <c r="U26" s="513"/>
      <c r="V26" s="514"/>
      <c r="W26" s="515"/>
      <c r="X26" s="513"/>
      <c r="Y26" s="514"/>
      <c r="Z26" s="530">
        <f t="shared" si="1"/>
        <v>0</v>
      </c>
      <c r="AA26" s="531"/>
      <c r="AB26" s="532"/>
      <c r="AC26" s="519"/>
      <c r="AD26" s="520"/>
      <c r="AE26" s="520"/>
      <c r="AF26" s="520"/>
      <c r="AG26" s="521"/>
      <c r="AH26" s="497"/>
      <c r="AI26" s="498"/>
      <c r="AJ26" s="499"/>
      <c r="AK26" s="497"/>
      <c r="AL26" s="498"/>
      <c r="AM26" s="499"/>
      <c r="AN26" s="500"/>
      <c r="AO26" s="501"/>
      <c r="AP26" s="502"/>
    </row>
    <row r="27" spans="1:42" s="128" customFormat="1" ht="22.7" customHeight="1" x14ac:dyDescent="0.15">
      <c r="A27" s="522"/>
      <c r="B27" s="523"/>
      <c r="C27" s="523"/>
      <c r="D27" s="524"/>
      <c r="E27" s="528" t="str">
        <f t="shared" si="0"/>
        <v/>
      </c>
      <c r="F27" s="529"/>
      <c r="G27" s="525"/>
      <c r="H27" s="526"/>
      <c r="I27" s="526"/>
      <c r="J27" s="130" t="s">
        <v>166</v>
      </c>
      <c r="K27" s="526"/>
      <c r="L27" s="526"/>
      <c r="M27" s="526"/>
      <c r="N27" s="510"/>
      <c r="O27" s="510"/>
      <c r="P27" s="510"/>
      <c r="Q27" s="527"/>
      <c r="R27" s="527"/>
      <c r="S27" s="527"/>
      <c r="T27" s="512"/>
      <c r="U27" s="513"/>
      <c r="V27" s="514"/>
      <c r="W27" s="515"/>
      <c r="X27" s="513"/>
      <c r="Y27" s="514"/>
      <c r="Z27" s="530">
        <f t="shared" si="1"/>
        <v>0</v>
      </c>
      <c r="AA27" s="531"/>
      <c r="AB27" s="532"/>
      <c r="AC27" s="519"/>
      <c r="AD27" s="520"/>
      <c r="AE27" s="520"/>
      <c r="AF27" s="520"/>
      <c r="AG27" s="521"/>
      <c r="AH27" s="497"/>
      <c r="AI27" s="498"/>
      <c r="AJ27" s="499"/>
      <c r="AK27" s="497"/>
      <c r="AL27" s="498"/>
      <c r="AM27" s="499"/>
      <c r="AN27" s="500"/>
      <c r="AO27" s="501"/>
      <c r="AP27" s="502"/>
    </row>
    <row r="28" spans="1:42" s="128" customFormat="1" ht="22.7" customHeight="1" x14ac:dyDescent="0.15">
      <c r="A28" s="503"/>
      <c r="B28" s="504"/>
      <c r="C28" s="504"/>
      <c r="D28" s="505"/>
      <c r="E28" s="528" t="str">
        <f t="shared" si="0"/>
        <v/>
      </c>
      <c r="F28" s="529"/>
      <c r="G28" s="508"/>
      <c r="H28" s="509"/>
      <c r="I28" s="509"/>
      <c r="J28" s="129" t="s">
        <v>166</v>
      </c>
      <c r="K28" s="509"/>
      <c r="L28" s="509"/>
      <c r="M28" s="509"/>
      <c r="N28" s="510"/>
      <c r="O28" s="510"/>
      <c r="P28" s="510"/>
      <c r="Q28" s="511"/>
      <c r="R28" s="511"/>
      <c r="S28" s="511"/>
      <c r="T28" s="512"/>
      <c r="U28" s="513"/>
      <c r="V28" s="514"/>
      <c r="W28" s="515"/>
      <c r="X28" s="513"/>
      <c r="Y28" s="514"/>
      <c r="Z28" s="530">
        <f t="shared" si="1"/>
        <v>0</v>
      </c>
      <c r="AA28" s="531"/>
      <c r="AB28" s="532"/>
      <c r="AC28" s="519"/>
      <c r="AD28" s="520"/>
      <c r="AE28" s="520"/>
      <c r="AF28" s="520"/>
      <c r="AG28" s="521"/>
      <c r="AH28" s="497"/>
      <c r="AI28" s="498"/>
      <c r="AJ28" s="499"/>
      <c r="AK28" s="497"/>
      <c r="AL28" s="498"/>
      <c r="AM28" s="499"/>
      <c r="AN28" s="500"/>
      <c r="AO28" s="501"/>
      <c r="AP28" s="502"/>
    </row>
    <row r="29" spans="1:42" s="128" customFormat="1" ht="22.7" customHeight="1" x14ac:dyDescent="0.15">
      <c r="A29" s="503"/>
      <c r="B29" s="504"/>
      <c r="C29" s="504"/>
      <c r="D29" s="505"/>
      <c r="E29" s="528" t="str">
        <f t="shared" si="0"/>
        <v/>
      </c>
      <c r="F29" s="529"/>
      <c r="G29" s="508"/>
      <c r="H29" s="509"/>
      <c r="I29" s="509"/>
      <c r="J29" s="129" t="s">
        <v>166</v>
      </c>
      <c r="K29" s="509"/>
      <c r="L29" s="509"/>
      <c r="M29" s="509"/>
      <c r="N29" s="510"/>
      <c r="O29" s="510"/>
      <c r="P29" s="510"/>
      <c r="Q29" s="511"/>
      <c r="R29" s="511"/>
      <c r="S29" s="511"/>
      <c r="T29" s="512"/>
      <c r="U29" s="513"/>
      <c r="V29" s="514"/>
      <c r="W29" s="515"/>
      <c r="X29" s="513"/>
      <c r="Y29" s="514"/>
      <c r="Z29" s="530">
        <f t="shared" si="1"/>
        <v>0</v>
      </c>
      <c r="AA29" s="531"/>
      <c r="AB29" s="532"/>
      <c r="AC29" s="519"/>
      <c r="AD29" s="520"/>
      <c r="AE29" s="520"/>
      <c r="AF29" s="520"/>
      <c r="AG29" s="521"/>
      <c r="AH29" s="497"/>
      <c r="AI29" s="498"/>
      <c r="AJ29" s="499"/>
      <c r="AK29" s="497"/>
      <c r="AL29" s="498"/>
      <c r="AM29" s="499"/>
      <c r="AN29" s="500"/>
      <c r="AO29" s="501"/>
      <c r="AP29" s="502"/>
    </row>
    <row r="30" spans="1:42" s="128" customFormat="1" ht="22.7" customHeight="1" x14ac:dyDescent="0.15">
      <c r="A30" s="503"/>
      <c r="B30" s="504"/>
      <c r="C30" s="504"/>
      <c r="D30" s="505"/>
      <c r="E30" s="528" t="str">
        <f t="shared" si="0"/>
        <v/>
      </c>
      <c r="F30" s="529"/>
      <c r="G30" s="508"/>
      <c r="H30" s="509"/>
      <c r="I30" s="509"/>
      <c r="J30" s="129" t="s">
        <v>166</v>
      </c>
      <c r="K30" s="509"/>
      <c r="L30" s="509"/>
      <c r="M30" s="509"/>
      <c r="N30" s="510"/>
      <c r="O30" s="510"/>
      <c r="P30" s="510"/>
      <c r="Q30" s="511"/>
      <c r="R30" s="511"/>
      <c r="S30" s="511"/>
      <c r="T30" s="512"/>
      <c r="U30" s="513"/>
      <c r="V30" s="514"/>
      <c r="W30" s="515"/>
      <c r="X30" s="513"/>
      <c r="Y30" s="514"/>
      <c r="Z30" s="530">
        <f t="shared" si="1"/>
        <v>0</v>
      </c>
      <c r="AA30" s="531"/>
      <c r="AB30" s="532"/>
      <c r="AC30" s="519"/>
      <c r="AD30" s="520"/>
      <c r="AE30" s="520"/>
      <c r="AF30" s="520"/>
      <c r="AG30" s="521"/>
      <c r="AH30" s="497"/>
      <c r="AI30" s="498"/>
      <c r="AJ30" s="499"/>
      <c r="AK30" s="497"/>
      <c r="AL30" s="498"/>
      <c r="AM30" s="499"/>
      <c r="AN30" s="500"/>
      <c r="AO30" s="501"/>
      <c r="AP30" s="502"/>
    </row>
    <row r="31" spans="1:42" s="128" customFormat="1" ht="22.7" customHeight="1" x14ac:dyDescent="0.15">
      <c r="A31" s="503"/>
      <c r="B31" s="504"/>
      <c r="C31" s="504"/>
      <c r="D31" s="505"/>
      <c r="E31" s="528" t="str">
        <f t="shared" si="0"/>
        <v/>
      </c>
      <c r="F31" s="529"/>
      <c r="G31" s="525"/>
      <c r="H31" s="526"/>
      <c r="I31" s="526"/>
      <c r="J31" s="130" t="s">
        <v>166</v>
      </c>
      <c r="K31" s="526"/>
      <c r="L31" s="526"/>
      <c r="M31" s="526"/>
      <c r="N31" s="510"/>
      <c r="O31" s="510"/>
      <c r="P31" s="510"/>
      <c r="Q31" s="527"/>
      <c r="R31" s="527"/>
      <c r="S31" s="527"/>
      <c r="T31" s="512"/>
      <c r="U31" s="513"/>
      <c r="V31" s="514"/>
      <c r="W31" s="515"/>
      <c r="X31" s="513"/>
      <c r="Y31" s="514"/>
      <c r="Z31" s="530">
        <f t="shared" si="1"/>
        <v>0</v>
      </c>
      <c r="AA31" s="531"/>
      <c r="AB31" s="532"/>
      <c r="AC31" s="519"/>
      <c r="AD31" s="520"/>
      <c r="AE31" s="520"/>
      <c r="AF31" s="520"/>
      <c r="AG31" s="521"/>
      <c r="AH31" s="497"/>
      <c r="AI31" s="498"/>
      <c r="AJ31" s="499"/>
      <c r="AK31" s="497"/>
      <c r="AL31" s="498"/>
      <c r="AM31" s="499"/>
      <c r="AN31" s="500"/>
      <c r="AO31" s="501"/>
      <c r="AP31" s="502"/>
    </row>
    <row r="32" spans="1:42" s="128" customFormat="1" ht="22.7" customHeight="1" x14ac:dyDescent="0.15">
      <c r="A32" s="503"/>
      <c r="B32" s="504"/>
      <c r="C32" s="504"/>
      <c r="D32" s="505"/>
      <c r="E32" s="528" t="str">
        <f t="shared" si="0"/>
        <v/>
      </c>
      <c r="F32" s="529"/>
      <c r="G32" s="508"/>
      <c r="H32" s="509"/>
      <c r="I32" s="509"/>
      <c r="J32" s="129" t="s">
        <v>166</v>
      </c>
      <c r="K32" s="509"/>
      <c r="L32" s="509"/>
      <c r="M32" s="509"/>
      <c r="N32" s="510"/>
      <c r="O32" s="510"/>
      <c r="P32" s="510"/>
      <c r="Q32" s="511"/>
      <c r="R32" s="511"/>
      <c r="S32" s="511"/>
      <c r="T32" s="512"/>
      <c r="U32" s="513"/>
      <c r="V32" s="514"/>
      <c r="W32" s="515"/>
      <c r="X32" s="513"/>
      <c r="Y32" s="514"/>
      <c r="Z32" s="530">
        <f t="shared" si="1"/>
        <v>0</v>
      </c>
      <c r="AA32" s="531"/>
      <c r="AB32" s="532"/>
      <c r="AC32" s="519"/>
      <c r="AD32" s="520"/>
      <c r="AE32" s="520"/>
      <c r="AF32" s="520"/>
      <c r="AG32" s="521"/>
      <c r="AH32" s="497"/>
      <c r="AI32" s="498"/>
      <c r="AJ32" s="499"/>
      <c r="AK32" s="497"/>
      <c r="AL32" s="498"/>
      <c r="AM32" s="499"/>
      <c r="AN32" s="500"/>
      <c r="AO32" s="501"/>
      <c r="AP32" s="502"/>
    </row>
    <row r="33" spans="1:42" s="128" customFormat="1" ht="22.7" customHeight="1" x14ac:dyDescent="0.15">
      <c r="A33" s="503"/>
      <c r="B33" s="504"/>
      <c r="C33" s="504"/>
      <c r="D33" s="505"/>
      <c r="E33" s="528" t="str">
        <f t="shared" si="0"/>
        <v/>
      </c>
      <c r="F33" s="529"/>
      <c r="G33" s="508"/>
      <c r="H33" s="509"/>
      <c r="I33" s="509"/>
      <c r="J33" s="129" t="s">
        <v>166</v>
      </c>
      <c r="K33" s="509"/>
      <c r="L33" s="509"/>
      <c r="M33" s="509"/>
      <c r="N33" s="510"/>
      <c r="O33" s="510"/>
      <c r="P33" s="510"/>
      <c r="Q33" s="511"/>
      <c r="R33" s="511"/>
      <c r="S33" s="511"/>
      <c r="T33" s="512"/>
      <c r="U33" s="513"/>
      <c r="V33" s="514"/>
      <c r="W33" s="515"/>
      <c r="X33" s="513"/>
      <c r="Y33" s="514"/>
      <c r="Z33" s="530">
        <f t="shared" si="1"/>
        <v>0</v>
      </c>
      <c r="AA33" s="531"/>
      <c r="AB33" s="532"/>
      <c r="AC33" s="519"/>
      <c r="AD33" s="520"/>
      <c r="AE33" s="520"/>
      <c r="AF33" s="520"/>
      <c r="AG33" s="521"/>
      <c r="AH33" s="497"/>
      <c r="AI33" s="498"/>
      <c r="AJ33" s="499"/>
      <c r="AK33" s="497"/>
      <c r="AL33" s="498"/>
      <c r="AM33" s="499"/>
      <c r="AN33" s="500"/>
      <c r="AO33" s="501"/>
      <c r="AP33" s="502"/>
    </row>
    <row r="34" spans="1:42" s="128" customFormat="1" ht="22.7" customHeight="1" thickBot="1" x14ac:dyDescent="0.2">
      <c r="A34" s="522"/>
      <c r="B34" s="523"/>
      <c r="C34" s="523"/>
      <c r="D34" s="524"/>
      <c r="E34" s="528" t="str">
        <f t="shared" si="0"/>
        <v/>
      </c>
      <c r="F34" s="529"/>
      <c r="G34" s="508"/>
      <c r="H34" s="509"/>
      <c r="I34" s="509"/>
      <c r="J34" s="130" t="s">
        <v>166</v>
      </c>
      <c r="K34" s="526"/>
      <c r="L34" s="526"/>
      <c r="M34" s="526"/>
      <c r="N34" s="510"/>
      <c r="O34" s="510"/>
      <c r="P34" s="510"/>
      <c r="Q34" s="527"/>
      <c r="R34" s="527"/>
      <c r="S34" s="527"/>
      <c r="T34" s="512"/>
      <c r="U34" s="513"/>
      <c r="V34" s="514"/>
      <c r="W34" s="515"/>
      <c r="X34" s="513"/>
      <c r="Y34" s="514"/>
      <c r="Z34" s="530">
        <f t="shared" si="1"/>
        <v>0</v>
      </c>
      <c r="AA34" s="531"/>
      <c r="AB34" s="532"/>
      <c r="AC34" s="519"/>
      <c r="AD34" s="520"/>
      <c r="AE34" s="520"/>
      <c r="AF34" s="520"/>
      <c r="AG34" s="521"/>
      <c r="AH34" s="497"/>
      <c r="AI34" s="498"/>
      <c r="AJ34" s="499"/>
      <c r="AK34" s="497"/>
      <c r="AL34" s="498"/>
      <c r="AM34" s="499"/>
      <c r="AN34" s="500"/>
      <c r="AO34" s="501"/>
      <c r="AP34" s="502"/>
    </row>
    <row r="35" spans="1:42" s="128" customFormat="1" ht="22.7" hidden="1" customHeight="1" outlineLevel="1" x14ac:dyDescent="0.15">
      <c r="A35" s="522"/>
      <c r="B35" s="523"/>
      <c r="C35" s="523"/>
      <c r="D35" s="524"/>
      <c r="E35" s="506" t="str">
        <f t="shared" si="0"/>
        <v/>
      </c>
      <c r="F35" s="507"/>
      <c r="G35" s="508"/>
      <c r="H35" s="509"/>
      <c r="I35" s="509"/>
      <c r="J35" s="129" t="s">
        <v>166</v>
      </c>
      <c r="K35" s="509"/>
      <c r="L35" s="509"/>
      <c r="M35" s="509"/>
      <c r="N35" s="510"/>
      <c r="O35" s="510"/>
      <c r="P35" s="510"/>
      <c r="Q35" s="511"/>
      <c r="R35" s="511"/>
      <c r="S35" s="511"/>
      <c r="T35" s="512"/>
      <c r="U35" s="513"/>
      <c r="V35" s="514"/>
      <c r="W35" s="515"/>
      <c r="X35" s="513"/>
      <c r="Y35" s="514"/>
      <c r="Z35" s="516">
        <f t="shared" si="1"/>
        <v>0</v>
      </c>
      <c r="AA35" s="517"/>
      <c r="AB35" s="518"/>
      <c r="AC35" s="519"/>
      <c r="AD35" s="520"/>
      <c r="AE35" s="520"/>
      <c r="AF35" s="520"/>
      <c r="AG35" s="521"/>
      <c r="AH35" s="497"/>
      <c r="AI35" s="498"/>
      <c r="AJ35" s="499"/>
      <c r="AK35" s="497"/>
      <c r="AL35" s="498"/>
      <c r="AM35" s="499"/>
      <c r="AN35" s="500"/>
      <c r="AO35" s="501"/>
      <c r="AP35" s="502"/>
    </row>
    <row r="36" spans="1:42" s="128" customFormat="1" ht="22.7" hidden="1" customHeight="1" outlineLevel="1" x14ac:dyDescent="0.15">
      <c r="A36" s="522"/>
      <c r="B36" s="523"/>
      <c r="C36" s="523"/>
      <c r="D36" s="524"/>
      <c r="E36" s="506" t="str">
        <f t="shared" si="0"/>
        <v/>
      </c>
      <c r="F36" s="507"/>
      <c r="G36" s="508"/>
      <c r="H36" s="509"/>
      <c r="I36" s="509"/>
      <c r="J36" s="129" t="s">
        <v>166</v>
      </c>
      <c r="K36" s="509"/>
      <c r="L36" s="509"/>
      <c r="M36" s="509"/>
      <c r="N36" s="510"/>
      <c r="O36" s="510"/>
      <c r="P36" s="510"/>
      <c r="Q36" s="511"/>
      <c r="R36" s="511"/>
      <c r="S36" s="511"/>
      <c r="T36" s="512"/>
      <c r="U36" s="513"/>
      <c r="V36" s="514"/>
      <c r="W36" s="515"/>
      <c r="X36" s="513"/>
      <c r="Y36" s="514"/>
      <c r="Z36" s="516">
        <f t="shared" si="1"/>
        <v>0</v>
      </c>
      <c r="AA36" s="517"/>
      <c r="AB36" s="518"/>
      <c r="AC36" s="519"/>
      <c r="AD36" s="520"/>
      <c r="AE36" s="520"/>
      <c r="AF36" s="520"/>
      <c r="AG36" s="521"/>
      <c r="AH36" s="497"/>
      <c r="AI36" s="498"/>
      <c r="AJ36" s="499"/>
      <c r="AK36" s="497"/>
      <c r="AL36" s="498"/>
      <c r="AM36" s="499"/>
      <c r="AN36" s="500"/>
      <c r="AO36" s="501"/>
      <c r="AP36" s="502"/>
    </row>
    <row r="37" spans="1:42" s="128" customFormat="1" ht="22.7" hidden="1" customHeight="1" outlineLevel="1" x14ac:dyDescent="0.15">
      <c r="A37" s="522"/>
      <c r="B37" s="523"/>
      <c r="C37" s="523"/>
      <c r="D37" s="524"/>
      <c r="E37" s="506" t="str">
        <f t="shared" si="0"/>
        <v/>
      </c>
      <c r="F37" s="507"/>
      <c r="G37" s="508"/>
      <c r="H37" s="509"/>
      <c r="I37" s="509"/>
      <c r="J37" s="129" t="s">
        <v>166</v>
      </c>
      <c r="K37" s="509"/>
      <c r="L37" s="509"/>
      <c r="M37" s="509"/>
      <c r="N37" s="510"/>
      <c r="O37" s="510"/>
      <c r="P37" s="510"/>
      <c r="Q37" s="511"/>
      <c r="R37" s="511"/>
      <c r="S37" s="511"/>
      <c r="T37" s="512"/>
      <c r="U37" s="513"/>
      <c r="V37" s="514"/>
      <c r="W37" s="515"/>
      <c r="X37" s="513"/>
      <c r="Y37" s="514"/>
      <c r="Z37" s="516">
        <f t="shared" si="1"/>
        <v>0</v>
      </c>
      <c r="AA37" s="517"/>
      <c r="AB37" s="518"/>
      <c r="AC37" s="519"/>
      <c r="AD37" s="520"/>
      <c r="AE37" s="520"/>
      <c r="AF37" s="520"/>
      <c r="AG37" s="521"/>
      <c r="AH37" s="497"/>
      <c r="AI37" s="498"/>
      <c r="AJ37" s="499"/>
      <c r="AK37" s="497"/>
      <c r="AL37" s="498"/>
      <c r="AM37" s="499"/>
      <c r="AN37" s="500"/>
      <c r="AO37" s="501"/>
      <c r="AP37" s="502"/>
    </row>
    <row r="38" spans="1:42" s="128" customFormat="1" ht="22.7" hidden="1" customHeight="1" outlineLevel="1" x14ac:dyDescent="0.15">
      <c r="A38" s="522"/>
      <c r="B38" s="523"/>
      <c r="C38" s="523"/>
      <c r="D38" s="524"/>
      <c r="E38" s="506" t="str">
        <f t="shared" si="0"/>
        <v/>
      </c>
      <c r="F38" s="507"/>
      <c r="G38" s="525"/>
      <c r="H38" s="526"/>
      <c r="I38" s="526"/>
      <c r="J38" s="130" t="s">
        <v>166</v>
      </c>
      <c r="K38" s="526"/>
      <c r="L38" s="526"/>
      <c r="M38" s="526"/>
      <c r="N38" s="510"/>
      <c r="O38" s="510"/>
      <c r="P38" s="510"/>
      <c r="Q38" s="527"/>
      <c r="R38" s="527"/>
      <c r="S38" s="527"/>
      <c r="T38" s="512"/>
      <c r="U38" s="513"/>
      <c r="V38" s="514"/>
      <c r="W38" s="515"/>
      <c r="X38" s="513"/>
      <c r="Y38" s="514"/>
      <c r="Z38" s="516">
        <f t="shared" si="1"/>
        <v>0</v>
      </c>
      <c r="AA38" s="517"/>
      <c r="AB38" s="518"/>
      <c r="AC38" s="519"/>
      <c r="AD38" s="520"/>
      <c r="AE38" s="520"/>
      <c r="AF38" s="520"/>
      <c r="AG38" s="521"/>
      <c r="AH38" s="497"/>
      <c r="AI38" s="498"/>
      <c r="AJ38" s="499"/>
      <c r="AK38" s="497"/>
      <c r="AL38" s="498"/>
      <c r="AM38" s="499"/>
      <c r="AN38" s="500"/>
      <c r="AO38" s="501"/>
      <c r="AP38" s="502"/>
    </row>
    <row r="39" spans="1:42" s="128" customFormat="1" ht="22.7" hidden="1" customHeight="1" outlineLevel="1" x14ac:dyDescent="0.15">
      <c r="A39" s="503"/>
      <c r="B39" s="504"/>
      <c r="C39" s="504"/>
      <c r="D39" s="505"/>
      <c r="E39" s="506" t="str">
        <f t="shared" si="0"/>
        <v/>
      </c>
      <c r="F39" s="507"/>
      <c r="G39" s="508"/>
      <c r="H39" s="509"/>
      <c r="I39" s="509"/>
      <c r="J39" s="129" t="s">
        <v>166</v>
      </c>
      <c r="K39" s="509"/>
      <c r="L39" s="509"/>
      <c r="M39" s="509"/>
      <c r="N39" s="510"/>
      <c r="O39" s="510"/>
      <c r="P39" s="510"/>
      <c r="Q39" s="511"/>
      <c r="R39" s="511"/>
      <c r="S39" s="511"/>
      <c r="T39" s="512"/>
      <c r="U39" s="513"/>
      <c r="V39" s="514"/>
      <c r="W39" s="515"/>
      <c r="X39" s="513"/>
      <c r="Y39" s="514"/>
      <c r="Z39" s="516">
        <f t="shared" si="1"/>
        <v>0</v>
      </c>
      <c r="AA39" s="517"/>
      <c r="AB39" s="518"/>
      <c r="AC39" s="519"/>
      <c r="AD39" s="520"/>
      <c r="AE39" s="520"/>
      <c r="AF39" s="520"/>
      <c r="AG39" s="521"/>
      <c r="AH39" s="497"/>
      <c r="AI39" s="498"/>
      <c r="AJ39" s="499"/>
      <c r="AK39" s="497"/>
      <c r="AL39" s="498"/>
      <c r="AM39" s="499"/>
      <c r="AN39" s="500"/>
      <c r="AO39" s="501"/>
      <c r="AP39" s="502"/>
    </row>
    <row r="40" spans="1:42" s="128" customFormat="1" ht="22.7" hidden="1" customHeight="1" outlineLevel="1" x14ac:dyDescent="0.15">
      <c r="A40" s="503"/>
      <c r="B40" s="504"/>
      <c r="C40" s="504"/>
      <c r="D40" s="505"/>
      <c r="E40" s="506" t="str">
        <f t="shared" si="0"/>
        <v/>
      </c>
      <c r="F40" s="507"/>
      <c r="G40" s="508"/>
      <c r="H40" s="509"/>
      <c r="I40" s="509"/>
      <c r="J40" s="129" t="s">
        <v>166</v>
      </c>
      <c r="K40" s="509"/>
      <c r="L40" s="509"/>
      <c r="M40" s="509"/>
      <c r="N40" s="510"/>
      <c r="O40" s="510"/>
      <c r="P40" s="510"/>
      <c r="Q40" s="511"/>
      <c r="R40" s="511"/>
      <c r="S40" s="511"/>
      <c r="T40" s="512"/>
      <c r="U40" s="513"/>
      <c r="V40" s="514"/>
      <c r="W40" s="515"/>
      <c r="X40" s="513"/>
      <c r="Y40" s="514"/>
      <c r="Z40" s="516">
        <f t="shared" si="1"/>
        <v>0</v>
      </c>
      <c r="AA40" s="517"/>
      <c r="AB40" s="518"/>
      <c r="AC40" s="519"/>
      <c r="AD40" s="520"/>
      <c r="AE40" s="520"/>
      <c r="AF40" s="520"/>
      <c r="AG40" s="521"/>
      <c r="AH40" s="497"/>
      <c r="AI40" s="498"/>
      <c r="AJ40" s="499"/>
      <c r="AK40" s="497"/>
      <c r="AL40" s="498"/>
      <c r="AM40" s="499"/>
      <c r="AN40" s="500"/>
      <c r="AO40" s="501"/>
      <c r="AP40" s="502"/>
    </row>
    <row r="41" spans="1:42" s="128" customFormat="1" ht="22.7" hidden="1" customHeight="1" outlineLevel="1" x14ac:dyDescent="0.15">
      <c r="A41" s="503"/>
      <c r="B41" s="504"/>
      <c r="C41" s="504"/>
      <c r="D41" s="505"/>
      <c r="E41" s="506" t="str">
        <f t="shared" si="0"/>
        <v/>
      </c>
      <c r="F41" s="507"/>
      <c r="G41" s="508"/>
      <c r="H41" s="509"/>
      <c r="I41" s="509"/>
      <c r="J41" s="129" t="s">
        <v>166</v>
      </c>
      <c r="K41" s="509"/>
      <c r="L41" s="509"/>
      <c r="M41" s="509"/>
      <c r="N41" s="510"/>
      <c r="O41" s="510"/>
      <c r="P41" s="510"/>
      <c r="Q41" s="511"/>
      <c r="R41" s="511"/>
      <c r="S41" s="511"/>
      <c r="T41" s="512"/>
      <c r="U41" s="513"/>
      <c r="V41" s="514"/>
      <c r="W41" s="515"/>
      <c r="X41" s="513"/>
      <c r="Y41" s="514"/>
      <c r="Z41" s="516">
        <f t="shared" si="1"/>
        <v>0</v>
      </c>
      <c r="AA41" s="517"/>
      <c r="AB41" s="518"/>
      <c r="AC41" s="519"/>
      <c r="AD41" s="520"/>
      <c r="AE41" s="520"/>
      <c r="AF41" s="520"/>
      <c r="AG41" s="521"/>
      <c r="AH41" s="497"/>
      <c r="AI41" s="498"/>
      <c r="AJ41" s="499"/>
      <c r="AK41" s="497"/>
      <c r="AL41" s="498"/>
      <c r="AM41" s="499"/>
      <c r="AN41" s="500"/>
      <c r="AO41" s="501"/>
      <c r="AP41" s="502"/>
    </row>
    <row r="42" spans="1:42" s="128" customFormat="1" ht="22.7" hidden="1" customHeight="1" outlineLevel="1" x14ac:dyDescent="0.15">
      <c r="A42" s="522"/>
      <c r="B42" s="523"/>
      <c r="C42" s="523"/>
      <c r="D42" s="524"/>
      <c r="E42" s="506" t="str">
        <f t="shared" si="0"/>
        <v/>
      </c>
      <c r="F42" s="507"/>
      <c r="G42" s="508"/>
      <c r="H42" s="509"/>
      <c r="I42" s="509"/>
      <c r="J42" s="129" t="s">
        <v>166</v>
      </c>
      <c r="K42" s="509"/>
      <c r="L42" s="509"/>
      <c r="M42" s="509"/>
      <c r="N42" s="510"/>
      <c r="O42" s="510"/>
      <c r="P42" s="510"/>
      <c r="Q42" s="511"/>
      <c r="R42" s="511"/>
      <c r="S42" s="511"/>
      <c r="T42" s="512"/>
      <c r="U42" s="513"/>
      <c r="V42" s="514"/>
      <c r="W42" s="515"/>
      <c r="X42" s="513"/>
      <c r="Y42" s="514"/>
      <c r="Z42" s="516">
        <f t="shared" si="1"/>
        <v>0</v>
      </c>
      <c r="AA42" s="517"/>
      <c r="AB42" s="518"/>
      <c r="AC42" s="519"/>
      <c r="AD42" s="520"/>
      <c r="AE42" s="520"/>
      <c r="AF42" s="520"/>
      <c r="AG42" s="521"/>
      <c r="AH42" s="497"/>
      <c r="AI42" s="498"/>
      <c r="AJ42" s="499"/>
      <c r="AK42" s="497"/>
      <c r="AL42" s="498"/>
      <c r="AM42" s="499"/>
      <c r="AN42" s="500"/>
      <c r="AO42" s="501"/>
      <c r="AP42" s="502"/>
    </row>
    <row r="43" spans="1:42" s="128" customFormat="1" ht="22.7" hidden="1" customHeight="1" outlineLevel="1" x14ac:dyDescent="0.15">
      <c r="A43" s="522"/>
      <c r="B43" s="523"/>
      <c r="C43" s="523"/>
      <c r="D43" s="524"/>
      <c r="E43" s="506" t="str">
        <f t="shared" si="0"/>
        <v/>
      </c>
      <c r="F43" s="507"/>
      <c r="G43" s="508"/>
      <c r="H43" s="509"/>
      <c r="I43" s="509"/>
      <c r="J43" s="129" t="s">
        <v>166</v>
      </c>
      <c r="K43" s="509"/>
      <c r="L43" s="509"/>
      <c r="M43" s="509"/>
      <c r="N43" s="510"/>
      <c r="O43" s="510"/>
      <c r="P43" s="510"/>
      <c r="Q43" s="511"/>
      <c r="R43" s="511"/>
      <c r="S43" s="511"/>
      <c r="T43" s="512"/>
      <c r="U43" s="513"/>
      <c r="V43" s="514"/>
      <c r="W43" s="515"/>
      <c r="X43" s="513"/>
      <c r="Y43" s="514"/>
      <c r="Z43" s="516">
        <f t="shared" si="1"/>
        <v>0</v>
      </c>
      <c r="AA43" s="517"/>
      <c r="AB43" s="518"/>
      <c r="AC43" s="519"/>
      <c r="AD43" s="520"/>
      <c r="AE43" s="520"/>
      <c r="AF43" s="520"/>
      <c r="AG43" s="521"/>
      <c r="AH43" s="497"/>
      <c r="AI43" s="498"/>
      <c r="AJ43" s="499"/>
      <c r="AK43" s="497"/>
      <c r="AL43" s="498"/>
      <c r="AM43" s="499"/>
      <c r="AN43" s="500"/>
      <c r="AO43" s="501"/>
      <c r="AP43" s="502"/>
    </row>
    <row r="44" spans="1:42" s="128" customFormat="1" ht="22.7" hidden="1" customHeight="1" outlineLevel="1" x14ac:dyDescent="0.15">
      <c r="A44" s="522"/>
      <c r="B44" s="523"/>
      <c r="C44" s="523"/>
      <c r="D44" s="524"/>
      <c r="E44" s="506" t="str">
        <f t="shared" si="0"/>
        <v/>
      </c>
      <c r="F44" s="507"/>
      <c r="G44" s="525"/>
      <c r="H44" s="526"/>
      <c r="I44" s="526"/>
      <c r="J44" s="130" t="s">
        <v>166</v>
      </c>
      <c r="K44" s="526"/>
      <c r="L44" s="526"/>
      <c r="M44" s="526"/>
      <c r="N44" s="510"/>
      <c r="O44" s="510"/>
      <c r="P44" s="510"/>
      <c r="Q44" s="527"/>
      <c r="R44" s="527"/>
      <c r="S44" s="527"/>
      <c r="T44" s="512"/>
      <c r="U44" s="513"/>
      <c r="V44" s="514"/>
      <c r="W44" s="515"/>
      <c r="X44" s="513"/>
      <c r="Y44" s="514"/>
      <c r="Z44" s="516">
        <f t="shared" si="1"/>
        <v>0</v>
      </c>
      <c r="AA44" s="517"/>
      <c r="AB44" s="518"/>
      <c r="AC44" s="519"/>
      <c r="AD44" s="520"/>
      <c r="AE44" s="520"/>
      <c r="AF44" s="520"/>
      <c r="AG44" s="521"/>
      <c r="AH44" s="497"/>
      <c r="AI44" s="498"/>
      <c r="AJ44" s="499"/>
      <c r="AK44" s="497"/>
      <c r="AL44" s="498"/>
      <c r="AM44" s="499"/>
      <c r="AN44" s="500"/>
      <c r="AO44" s="501"/>
      <c r="AP44" s="502"/>
    </row>
    <row r="45" spans="1:42" s="128" customFormat="1" ht="22.7" hidden="1" customHeight="1" outlineLevel="1" x14ac:dyDescent="0.15">
      <c r="A45" s="503"/>
      <c r="B45" s="504"/>
      <c r="C45" s="504"/>
      <c r="D45" s="505"/>
      <c r="E45" s="506" t="str">
        <f t="shared" si="0"/>
        <v/>
      </c>
      <c r="F45" s="507"/>
      <c r="G45" s="508"/>
      <c r="H45" s="509"/>
      <c r="I45" s="509"/>
      <c r="J45" s="129" t="s">
        <v>166</v>
      </c>
      <c r="K45" s="509"/>
      <c r="L45" s="509"/>
      <c r="M45" s="509"/>
      <c r="N45" s="510"/>
      <c r="O45" s="510"/>
      <c r="P45" s="510"/>
      <c r="Q45" s="511"/>
      <c r="R45" s="511"/>
      <c r="S45" s="511"/>
      <c r="T45" s="512"/>
      <c r="U45" s="513"/>
      <c r="V45" s="514"/>
      <c r="W45" s="515"/>
      <c r="X45" s="513"/>
      <c r="Y45" s="514"/>
      <c r="Z45" s="516">
        <f t="shared" si="1"/>
        <v>0</v>
      </c>
      <c r="AA45" s="517"/>
      <c r="AB45" s="518"/>
      <c r="AC45" s="519"/>
      <c r="AD45" s="520"/>
      <c r="AE45" s="520"/>
      <c r="AF45" s="520"/>
      <c r="AG45" s="521"/>
      <c r="AH45" s="497"/>
      <c r="AI45" s="498"/>
      <c r="AJ45" s="499"/>
      <c r="AK45" s="497"/>
      <c r="AL45" s="498"/>
      <c r="AM45" s="499"/>
      <c r="AN45" s="500"/>
      <c r="AO45" s="501"/>
      <c r="AP45" s="502"/>
    </row>
    <row r="46" spans="1:42" s="128" customFormat="1" ht="22.7" hidden="1" customHeight="1" outlineLevel="1" x14ac:dyDescent="0.15">
      <c r="A46" s="503"/>
      <c r="B46" s="504"/>
      <c r="C46" s="504"/>
      <c r="D46" s="505"/>
      <c r="E46" s="506" t="str">
        <f t="shared" si="0"/>
        <v/>
      </c>
      <c r="F46" s="507"/>
      <c r="G46" s="508"/>
      <c r="H46" s="509"/>
      <c r="I46" s="509"/>
      <c r="J46" s="129" t="s">
        <v>166</v>
      </c>
      <c r="K46" s="509"/>
      <c r="L46" s="509"/>
      <c r="M46" s="509"/>
      <c r="N46" s="510"/>
      <c r="O46" s="510"/>
      <c r="P46" s="510"/>
      <c r="Q46" s="511"/>
      <c r="R46" s="511"/>
      <c r="S46" s="511"/>
      <c r="T46" s="512"/>
      <c r="U46" s="513"/>
      <c r="V46" s="514"/>
      <c r="W46" s="515"/>
      <c r="X46" s="513"/>
      <c r="Y46" s="514"/>
      <c r="Z46" s="516">
        <f t="shared" si="1"/>
        <v>0</v>
      </c>
      <c r="AA46" s="517"/>
      <c r="AB46" s="518"/>
      <c r="AC46" s="519"/>
      <c r="AD46" s="520"/>
      <c r="AE46" s="520"/>
      <c r="AF46" s="520"/>
      <c r="AG46" s="521"/>
      <c r="AH46" s="497"/>
      <c r="AI46" s="498"/>
      <c r="AJ46" s="499"/>
      <c r="AK46" s="497"/>
      <c r="AL46" s="498"/>
      <c r="AM46" s="499"/>
      <c r="AN46" s="500"/>
      <c r="AO46" s="501"/>
      <c r="AP46" s="502"/>
    </row>
    <row r="47" spans="1:42" s="128" customFormat="1" ht="22.7" hidden="1" customHeight="1" outlineLevel="1" x14ac:dyDescent="0.15">
      <c r="A47" s="503"/>
      <c r="B47" s="504"/>
      <c r="C47" s="504"/>
      <c r="D47" s="505"/>
      <c r="E47" s="506" t="str">
        <f t="shared" si="0"/>
        <v/>
      </c>
      <c r="F47" s="507"/>
      <c r="G47" s="508"/>
      <c r="H47" s="509"/>
      <c r="I47" s="509"/>
      <c r="J47" s="129" t="s">
        <v>166</v>
      </c>
      <c r="K47" s="509"/>
      <c r="L47" s="509"/>
      <c r="M47" s="509"/>
      <c r="N47" s="510"/>
      <c r="O47" s="510"/>
      <c r="P47" s="510"/>
      <c r="Q47" s="511"/>
      <c r="R47" s="511"/>
      <c r="S47" s="511"/>
      <c r="T47" s="512"/>
      <c r="U47" s="513"/>
      <c r="V47" s="514"/>
      <c r="W47" s="515"/>
      <c r="X47" s="513"/>
      <c r="Y47" s="514"/>
      <c r="Z47" s="516">
        <f t="shared" si="1"/>
        <v>0</v>
      </c>
      <c r="AA47" s="517"/>
      <c r="AB47" s="518"/>
      <c r="AC47" s="519"/>
      <c r="AD47" s="520"/>
      <c r="AE47" s="520"/>
      <c r="AF47" s="520"/>
      <c r="AG47" s="521"/>
      <c r="AH47" s="497"/>
      <c r="AI47" s="498"/>
      <c r="AJ47" s="499"/>
      <c r="AK47" s="497"/>
      <c r="AL47" s="498"/>
      <c r="AM47" s="499"/>
      <c r="AN47" s="500"/>
      <c r="AO47" s="501"/>
      <c r="AP47" s="502"/>
    </row>
    <row r="48" spans="1:42" s="128" customFormat="1" ht="22.7" hidden="1" customHeight="1" outlineLevel="1" x14ac:dyDescent="0.15">
      <c r="A48" s="503"/>
      <c r="B48" s="504"/>
      <c r="C48" s="504"/>
      <c r="D48" s="505"/>
      <c r="E48" s="506" t="str">
        <f t="shared" si="0"/>
        <v/>
      </c>
      <c r="F48" s="507"/>
      <c r="G48" s="525"/>
      <c r="H48" s="526"/>
      <c r="I48" s="526"/>
      <c r="J48" s="130" t="s">
        <v>166</v>
      </c>
      <c r="K48" s="526"/>
      <c r="L48" s="526"/>
      <c r="M48" s="526"/>
      <c r="N48" s="510"/>
      <c r="O48" s="510"/>
      <c r="P48" s="510"/>
      <c r="Q48" s="527"/>
      <c r="R48" s="527"/>
      <c r="S48" s="527"/>
      <c r="T48" s="512"/>
      <c r="U48" s="513"/>
      <c r="V48" s="514"/>
      <c r="W48" s="515"/>
      <c r="X48" s="513"/>
      <c r="Y48" s="514"/>
      <c r="Z48" s="516">
        <f t="shared" si="1"/>
        <v>0</v>
      </c>
      <c r="AA48" s="517"/>
      <c r="AB48" s="518"/>
      <c r="AC48" s="519"/>
      <c r="AD48" s="520"/>
      <c r="AE48" s="520"/>
      <c r="AF48" s="520"/>
      <c r="AG48" s="521"/>
      <c r="AH48" s="497"/>
      <c r="AI48" s="498"/>
      <c r="AJ48" s="499"/>
      <c r="AK48" s="497"/>
      <c r="AL48" s="498"/>
      <c r="AM48" s="499"/>
      <c r="AN48" s="500"/>
      <c r="AO48" s="501"/>
      <c r="AP48" s="502"/>
    </row>
    <row r="49" spans="1:42" s="128" customFormat="1" ht="22.7" hidden="1" customHeight="1" outlineLevel="1" x14ac:dyDescent="0.15">
      <c r="A49" s="503"/>
      <c r="B49" s="504"/>
      <c r="C49" s="504"/>
      <c r="D49" s="505"/>
      <c r="E49" s="506" t="str">
        <f t="shared" si="0"/>
        <v/>
      </c>
      <c r="F49" s="507"/>
      <c r="G49" s="508"/>
      <c r="H49" s="509"/>
      <c r="I49" s="509"/>
      <c r="J49" s="129" t="s">
        <v>166</v>
      </c>
      <c r="K49" s="509"/>
      <c r="L49" s="509"/>
      <c r="M49" s="509"/>
      <c r="N49" s="510"/>
      <c r="O49" s="510"/>
      <c r="P49" s="510"/>
      <c r="Q49" s="511"/>
      <c r="R49" s="511"/>
      <c r="S49" s="511"/>
      <c r="T49" s="512"/>
      <c r="U49" s="513"/>
      <c r="V49" s="514"/>
      <c r="W49" s="515"/>
      <c r="X49" s="513"/>
      <c r="Y49" s="514"/>
      <c r="Z49" s="516">
        <f t="shared" si="1"/>
        <v>0</v>
      </c>
      <c r="AA49" s="517"/>
      <c r="AB49" s="518"/>
      <c r="AC49" s="519"/>
      <c r="AD49" s="520"/>
      <c r="AE49" s="520"/>
      <c r="AF49" s="520"/>
      <c r="AG49" s="521"/>
      <c r="AH49" s="497"/>
      <c r="AI49" s="498"/>
      <c r="AJ49" s="499"/>
      <c r="AK49" s="497"/>
      <c r="AL49" s="498"/>
      <c r="AM49" s="499"/>
      <c r="AN49" s="500"/>
      <c r="AO49" s="501"/>
      <c r="AP49" s="502"/>
    </row>
    <row r="50" spans="1:42" s="128" customFormat="1" ht="22.7" hidden="1" customHeight="1" outlineLevel="1" x14ac:dyDescent="0.15">
      <c r="A50" s="503"/>
      <c r="B50" s="504"/>
      <c r="C50" s="504"/>
      <c r="D50" s="505"/>
      <c r="E50" s="506" t="str">
        <f t="shared" si="0"/>
        <v/>
      </c>
      <c r="F50" s="507"/>
      <c r="G50" s="508"/>
      <c r="H50" s="509"/>
      <c r="I50" s="509"/>
      <c r="J50" s="129" t="s">
        <v>166</v>
      </c>
      <c r="K50" s="509"/>
      <c r="L50" s="509"/>
      <c r="M50" s="509"/>
      <c r="N50" s="510"/>
      <c r="O50" s="510"/>
      <c r="P50" s="510"/>
      <c r="Q50" s="511"/>
      <c r="R50" s="511"/>
      <c r="S50" s="511"/>
      <c r="T50" s="512"/>
      <c r="U50" s="513"/>
      <c r="V50" s="514"/>
      <c r="W50" s="515"/>
      <c r="X50" s="513"/>
      <c r="Y50" s="514"/>
      <c r="Z50" s="516">
        <f t="shared" si="1"/>
        <v>0</v>
      </c>
      <c r="AA50" s="517"/>
      <c r="AB50" s="518"/>
      <c r="AC50" s="519"/>
      <c r="AD50" s="520"/>
      <c r="AE50" s="520"/>
      <c r="AF50" s="520"/>
      <c r="AG50" s="521"/>
      <c r="AH50" s="497"/>
      <c r="AI50" s="498"/>
      <c r="AJ50" s="499"/>
      <c r="AK50" s="497"/>
      <c r="AL50" s="498"/>
      <c r="AM50" s="499"/>
      <c r="AN50" s="500"/>
      <c r="AO50" s="501"/>
      <c r="AP50" s="502"/>
    </row>
    <row r="51" spans="1:42" s="128" customFormat="1" ht="22.7" hidden="1" customHeight="1" outlineLevel="1" thickBot="1" x14ac:dyDescent="0.2">
      <c r="A51" s="503"/>
      <c r="B51" s="504"/>
      <c r="C51" s="504"/>
      <c r="D51" s="505"/>
      <c r="E51" s="506" t="str">
        <f t="shared" si="0"/>
        <v/>
      </c>
      <c r="F51" s="507"/>
      <c r="G51" s="562"/>
      <c r="H51" s="563"/>
      <c r="I51" s="563"/>
      <c r="J51" s="23" t="s">
        <v>166</v>
      </c>
      <c r="K51" s="563"/>
      <c r="L51" s="563"/>
      <c r="M51" s="563"/>
      <c r="N51" s="510"/>
      <c r="O51" s="510"/>
      <c r="P51" s="510"/>
      <c r="Q51" s="564"/>
      <c r="R51" s="564"/>
      <c r="S51" s="564"/>
      <c r="T51" s="565"/>
      <c r="U51" s="566"/>
      <c r="V51" s="567"/>
      <c r="W51" s="568"/>
      <c r="X51" s="566"/>
      <c r="Y51" s="567"/>
      <c r="Z51" s="569">
        <f t="shared" si="1"/>
        <v>0</v>
      </c>
      <c r="AA51" s="570"/>
      <c r="AB51" s="571"/>
      <c r="AC51" s="519"/>
      <c r="AD51" s="520"/>
      <c r="AE51" s="520"/>
      <c r="AF51" s="520"/>
      <c r="AG51" s="521"/>
      <c r="AH51" s="552"/>
      <c r="AI51" s="553"/>
      <c r="AJ51" s="554"/>
      <c r="AK51" s="552"/>
      <c r="AL51" s="553"/>
      <c r="AM51" s="554"/>
      <c r="AN51" s="555"/>
      <c r="AO51" s="556"/>
      <c r="AP51" s="557"/>
    </row>
    <row r="52" spans="1:42" ht="15" customHeight="1" collapsed="1" thickTop="1" x14ac:dyDescent="0.15">
      <c r="A52" s="558" t="s">
        <v>165</v>
      </c>
      <c r="B52" s="559"/>
      <c r="C52" s="559"/>
      <c r="D52" s="559"/>
      <c r="E52" s="559"/>
      <c r="F52" s="559"/>
      <c r="G52" s="559"/>
      <c r="H52" s="559"/>
      <c r="I52" s="559"/>
      <c r="J52" s="559"/>
      <c r="K52" s="559"/>
      <c r="L52" s="559"/>
      <c r="M52" s="559"/>
      <c r="N52" s="559"/>
      <c r="O52" s="559"/>
      <c r="P52" s="559"/>
      <c r="Q52" s="559"/>
      <c r="R52" s="559"/>
      <c r="S52" s="559"/>
      <c r="T52" s="559"/>
      <c r="U52" s="559"/>
      <c r="V52" s="559"/>
      <c r="W52" s="559"/>
      <c r="X52" s="559"/>
      <c r="Y52" s="559"/>
      <c r="Z52" s="540" t="s">
        <v>164</v>
      </c>
      <c r="AA52" s="541"/>
      <c r="AB52" s="542"/>
      <c r="AC52" s="540" t="s">
        <v>163</v>
      </c>
      <c r="AD52" s="541"/>
      <c r="AE52" s="541"/>
      <c r="AF52" s="541"/>
      <c r="AG52" s="542"/>
      <c r="AH52" s="540" t="s">
        <v>162</v>
      </c>
      <c r="AI52" s="541"/>
      <c r="AJ52" s="542"/>
      <c r="AK52" s="540" t="s">
        <v>161</v>
      </c>
      <c r="AL52" s="541"/>
      <c r="AM52" s="542"/>
      <c r="AN52" s="543"/>
      <c r="AO52" s="544"/>
      <c r="AP52" s="545"/>
    </row>
    <row r="53" spans="1:42" ht="22.7" customHeight="1" thickBot="1" x14ac:dyDescent="0.2">
      <c r="A53" s="560"/>
      <c r="B53" s="561"/>
      <c r="C53" s="561"/>
      <c r="D53" s="561"/>
      <c r="E53" s="561"/>
      <c r="F53" s="561"/>
      <c r="G53" s="561"/>
      <c r="H53" s="561"/>
      <c r="I53" s="561"/>
      <c r="J53" s="561"/>
      <c r="K53" s="561"/>
      <c r="L53" s="561"/>
      <c r="M53" s="561"/>
      <c r="N53" s="561"/>
      <c r="O53" s="561"/>
      <c r="P53" s="561"/>
      <c r="Q53" s="561"/>
      <c r="R53" s="561"/>
      <c r="S53" s="561"/>
      <c r="T53" s="561"/>
      <c r="U53" s="561"/>
      <c r="V53" s="561"/>
      <c r="W53" s="561"/>
      <c r="X53" s="561"/>
      <c r="Y53" s="561"/>
      <c r="Z53" s="549">
        <f>SUM(Z23:AB51)</f>
        <v>0</v>
      </c>
      <c r="AA53" s="550"/>
      <c r="AB53" s="551"/>
      <c r="AC53" s="549">
        <f>ROUNDDOWN((SUMIFS(Q23:S51,N23:P51,"自家用車")),0)*37</f>
        <v>0</v>
      </c>
      <c r="AD53" s="550"/>
      <c r="AE53" s="550"/>
      <c r="AF53" s="550"/>
      <c r="AG53" s="551"/>
      <c r="AH53" s="549">
        <f>SUM(AH23:AJ51)</f>
        <v>0</v>
      </c>
      <c r="AI53" s="550"/>
      <c r="AJ53" s="551"/>
      <c r="AK53" s="549">
        <f>SUM(AK23:AM51)</f>
        <v>0</v>
      </c>
      <c r="AL53" s="550"/>
      <c r="AM53" s="551"/>
      <c r="AN53" s="546"/>
      <c r="AO53" s="547"/>
      <c r="AP53" s="548"/>
    </row>
    <row r="54" spans="1:42" ht="11.25" customHeight="1" thickBot="1" x14ac:dyDescent="0.2">
      <c r="A54" s="582"/>
      <c r="B54" s="582"/>
      <c r="C54" s="582"/>
      <c r="D54" s="582"/>
      <c r="E54" s="582"/>
      <c r="F54" s="582"/>
      <c r="G54" s="582"/>
      <c r="H54" s="582"/>
      <c r="I54" s="582"/>
      <c r="J54" s="582"/>
      <c r="K54" s="582"/>
      <c r="L54" s="582"/>
      <c r="M54" s="582"/>
      <c r="N54" s="582"/>
      <c r="O54" s="582"/>
      <c r="P54" s="582"/>
      <c r="Q54" s="582"/>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row>
    <row r="55" spans="1:42" ht="15" customHeight="1" x14ac:dyDescent="0.15">
      <c r="A55" s="583" t="s">
        <v>160</v>
      </c>
      <c r="B55" s="584"/>
      <c r="C55" s="584"/>
      <c r="D55" s="584"/>
      <c r="E55" s="20"/>
      <c r="F55" s="21" t="s">
        <v>159</v>
      </c>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19"/>
    </row>
    <row r="56" spans="1:42" ht="15" customHeight="1" x14ac:dyDescent="0.15">
      <c r="A56" s="534"/>
      <c r="B56" s="535"/>
      <c r="C56" s="535"/>
      <c r="D56" s="535"/>
      <c r="E56" s="535"/>
      <c r="F56" s="535"/>
      <c r="G56" s="535"/>
      <c r="H56" s="535"/>
      <c r="I56" s="535"/>
      <c r="J56" s="535"/>
      <c r="K56" s="535"/>
      <c r="L56" s="535"/>
      <c r="M56" s="535"/>
      <c r="N56" s="535"/>
      <c r="O56" s="535"/>
      <c r="P56" s="535"/>
      <c r="Q56" s="535"/>
      <c r="R56" s="535"/>
      <c r="S56" s="535"/>
      <c r="T56" s="535"/>
      <c r="U56" s="535"/>
      <c r="V56" s="535"/>
      <c r="W56" s="535"/>
      <c r="X56" s="535"/>
      <c r="Y56" s="535"/>
      <c r="Z56" s="535"/>
      <c r="AA56" s="535"/>
      <c r="AB56" s="535"/>
      <c r="AC56" s="535"/>
      <c r="AD56" s="535"/>
      <c r="AE56" s="535"/>
      <c r="AF56" s="535"/>
      <c r="AG56" s="535"/>
      <c r="AH56" s="535"/>
      <c r="AI56" s="535"/>
      <c r="AJ56" s="535"/>
      <c r="AK56" s="535"/>
      <c r="AL56" s="535"/>
      <c r="AM56" s="535"/>
      <c r="AN56" s="535"/>
      <c r="AO56" s="535"/>
      <c r="AP56" s="536"/>
    </row>
    <row r="57" spans="1:42" ht="15" customHeight="1" thickBot="1" x14ac:dyDescent="0.2">
      <c r="A57" s="537"/>
      <c r="B57" s="538"/>
      <c r="C57" s="538"/>
      <c r="D57" s="538"/>
      <c r="E57" s="538"/>
      <c r="F57" s="538"/>
      <c r="G57" s="538"/>
      <c r="H57" s="538"/>
      <c r="I57" s="538"/>
      <c r="J57" s="538"/>
      <c r="K57" s="538"/>
      <c r="L57" s="538"/>
      <c r="M57" s="538"/>
      <c r="N57" s="538"/>
      <c r="O57" s="538"/>
      <c r="P57" s="538"/>
      <c r="Q57" s="538"/>
      <c r="R57" s="538"/>
      <c r="S57" s="538"/>
      <c r="T57" s="538"/>
      <c r="U57" s="538"/>
      <c r="V57" s="538"/>
      <c r="W57" s="538"/>
      <c r="X57" s="538"/>
      <c r="Y57" s="538"/>
      <c r="Z57" s="538"/>
      <c r="AA57" s="538"/>
      <c r="AB57" s="538"/>
      <c r="AC57" s="538"/>
      <c r="AD57" s="538"/>
      <c r="AE57" s="538"/>
      <c r="AF57" s="538"/>
      <c r="AG57" s="538"/>
      <c r="AH57" s="538"/>
      <c r="AI57" s="538"/>
      <c r="AJ57" s="538"/>
      <c r="AK57" s="538"/>
      <c r="AL57" s="538"/>
      <c r="AM57" s="538"/>
      <c r="AN57" s="538"/>
      <c r="AO57" s="538"/>
      <c r="AP57" s="539"/>
    </row>
    <row r="58" spans="1:42" ht="15" customHeight="1" x14ac:dyDescent="0.15">
      <c r="A58" s="18" t="s">
        <v>296</v>
      </c>
      <c r="B58" s="17"/>
      <c r="C58" s="17"/>
      <c r="D58" s="17"/>
      <c r="E58" s="17"/>
      <c r="F58" s="17"/>
      <c r="G58" s="17"/>
      <c r="H58" s="17"/>
      <c r="I58" s="17"/>
      <c r="J58" s="17"/>
      <c r="K58" s="17"/>
      <c r="L58" s="17"/>
      <c r="M58" s="17"/>
      <c r="N58" s="17"/>
      <c r="O58" s="17"/>
      <c r="P58" s="533"/>
      <c r="Q58" s="533"/>
      <c r="R58" s="533"/>
      <c r="S58" s="533"/>
      <c r="T58" s="533"/>
      <c r="U58" s="533"/>
      <c r="V58" s="533"/>
      <c r="W58" s="533"/>
      <c r="X58" s="533"/>
      <c r="Y58" s="533"/>
      <c r="Z58" s="533"/>
      <c r="AA58" s="533"/>
      <c r="AB58" s="533"/>
      <c r="AC58" s="533"/>
      <c r="AD58" s="533"/>
      <c r="AE58" s="533"/>
      <c r="AF58" s="533"/>
      <c r="AG58" s="533"/>
      <c r="AH58" s="533"/>
      <c r="AI58" s="533"/>
      <c r="AJ58" s="533"/>
      <c r="AK58" s="533"/>
      <c r="AL58" s="533"/>
      <c r="AM58" s="533"/>
      <c r="AN58" s="533"/>
      <c r="AO58" s="533"/>
      <c r="AP58" s="533"/>
    </row>
    <row r="59" spans="1:42" ht="15" customHeight="1" x14ac:dyDescent="0.15">
      <c r="A59" s="15" t="s">
        <v>11</v>
      </c>
      <c r="B59" s="17"/>
      <c r="C59" s="17"/>
      <c r="D59" s="17"/>
      <c r="E59" s="17"/>
      <c r="F59" s="17"/>
      <c r="G59" s="17"/>
      <c r="H59" s="17"/>
      <c r="I59" s="17"/>
      <c r="J59" s="17"/>
      <c r="K59" s="17"/>
      <c r="L59" s="17"/>
      <c r="M59" s="17"/>
      <c r="N59" s="17"/>
      <c r="O59" s="17"/>
      <c r="P59" s="17"/>
      <c r="Q59" s="17"/>
      <c r="R59" s="17"/>
      <c r="S59" s="17"/>
      <c r="T59" s="17"/>
      <c r="U59" s="17"/>
      <c r="V59" s="17"/>
      <c r="W59" s="572"/>
      <c r="X59" s="572"/>
      <c r="Y59" s="572"/>
      <c r="Z59" s="572"/>
      <c r="AA59" s="572"/>
      <c r="AB59" s="572"/>
      <c r="AC59" s="572"/>
      <c r="AD59" s="572"/>
      <c r="AE59" s="572"/>
      <c r="AF59" s="572"/>
      <c r="AG59" s="572"/>
      <c r="AH59" s="572"/>
      <c r="AI59" s="572"/>
      <c r="AJ59" s="572"/>
      <c r="AK59" s="572"/>
      <c r="AL59" s="572"/>
      <c r="AM59" s="572"/>
      <c r="AN59" s="572"/>
      <c r="AO59" s="572"/>
      <c r="AP59" s="572"/>
    </row>
  </sheetData>
  <mergeCells count="468">
    <mergeCell ref="A1:G1"/>
    <mergeCell ref="A2:AP2"/>
    <mergeCell ref="A3:AP3"/>
    <mergeCell ref="A4:AP4"/>
    <mergeCell ref="A5:D5"/>
    <mergeCell ref="E5:F5"/>
    <mergeCell ref="G5:L5"/>
    <mergeCell ref="M5:N5"/>
    <mergeCell ref="O5:T5"/>
    <mergeCell ref="U5:V5"/>
    <mergeCell ref="W5:AB5"/>
    <mergeCell ref="AD5:AH5"/>
    <mergeCell ref="AI5:AP5"/>
    <mergeCell ref="A6:AP6"/>
    <mergeCell ref="E7:AP7"/>
    <mergeCell ref="A8:D8"/>
    <mergeCell ref="E8:S8"/>
    <mergeCell ref="T8:W8"/>
    <mergeCell ref="X8:AD8"/>
    <mergeCell ref="AE8:AP8"/>
    <mergeCell ref="A11:D11"/>
    <mergeCell ref="E11:O11"/>
    <mergeCell ref="P11:S11"/>
    <mergeCell ref="T11:AD11"/>
    <mergeCell ref="AE11:AH11"/>
    <mergeCell ref="AI11:AP11"/>
    <mergeCell ref="A9:AP9"/>
    <mergeCell ref="F10:AC10"/>
    <mergeCell ref="AD10:AE10"/>
    <mergeCell ref="AF10:AG10"/>
    <mergeCell ref="AI10:AJ10"/>
    <mergeCell ref="AL10:AM10"/>
    <mergeCell ref="AO10:AP10"/>
    <mergeCell ref="AI13:AP13"/>
    <mergeCell ref="A14:D14"/>
    <mergeCell ref="F14:G14"/>
    <mergeCell ref="I14:K14"/>
    <mergeCell ref="L14:S14"/>
    <mergeCell ref="T14:AP14"/>
    <mergeCell ref="A12:D12"/>
    <mergeCell ref="E12:O12"/>
    <mergeCell ref="P12:S12"/>
    <mergeCell ref="T12:AD12"/>
    <mergeCell ref="AE12:AP12"/>
    <mergeCell ref="A13:D13"/>
    <mergeCell ref="E13:O13"/>
    <mergeCell ref="P13:S13"/>
    <mergeCell ref="T13:AD13"/>
    <mergeCell ref="AE13:AH13"/>
    <mergeCell ref="A17:D18"/>
    <mergeCell ref="E17:R18"/>
    <mergeCell ref="S17:AP20"/>
    <mergeCell ref="A19:D20"/>
    <mergeCell ref="E19:K20"/>
    <mergeCell ref="L19:M20"/>
    <mergeCell ref="N19:N20"/>
    <mergeCell ref="A15:D15"/>
    <mergeCell ref="E15:O15"/>
    <mergeCell ref="P15:S15"/>
    <mergeCell ref="T15:AD15"/>
    <mergeCell ref="AE15:AP15"/>
    <mergeCell ref="A16:AP16"/>
    <mergeCell ref="W21:Y22"/>
    <mergeCell ref="Z21:AB22"/>
    <mergeCell ref="AC21:AG22"/>
    <mergeCell ref="AH21:AJ22"/>
    <mergeCell ref="AK21:AM22"/>
    <mergeCell ref="AN21:AP22"/>
    <mergeCell ref="A21:D22"/>
    <mergeCell ref="E21:F22"/>
    <mergeCell ref="G21:M21"/>
    <mergeCell ref="N21:P22"/>
    <mergeCell ref="Q21:S22"/>
    <mergeCell ref="T21:V22"/>
    <mergeCell ref="G22:I22"/>
    <mergeCell ref="K22:M22"/>
    <mergeCell ref="AN23:AP23"/>
    <mergeCell ref="A24:D24"/>
    <mergeCell ref="E24:F24"/>
    <mergeCell ref="G24:I24"/>
    <mergeCell ref="K24:M24"/>
    <mergeCell ref="N24:P24"/>
    <mergeCell ref="Q24:S24"/>
    <mergeCell ref="T24:V24"/>
    <mergeCell ref="W24:Y24"/>
    <mergeCell ref="Z24:AB24"/>
    <mergeCell ref="T23:V23"/>
    <mergeCell ref="W23:Y23"/>
    <mergeCell ref="Z23:AB23"/>
    <mergeCell ref="AC23:AG23"/>
    <mergeCell ref="AH23:AJ23"/>
    <mergeCell ref="AK23:AM23"/>
    <mergeCell ref="A23:D23"/>
    <mergeCell ref="E23:F23"/>
    <mergeCell ref="G23:I23"/>
    <mergeCell ref="K23:M23"/>
    <mergeCell ref="N23:P23"/>
    <mergeCell ref="Q23:S23"/>
    <mergeCell ref="AC24:AG24"/>
    <mergeCell ref="AH24:AJ24"/>
    <mergeCell ref="AK24:AM24"/>
    <mergeCell ref="AN24:AP24"/>
    <mergeCell ref="A25:D25"/>
    <mergeCell ref="E25:F25"/>
    <mergeCell ref="G25:I25"/>
    <mergeCell ref="K25:M25"/>
    <mergeCell ref="N25:P25"/>
    <mergeCell ref="Q25:S25"/>
    <mergeCell ref="AN25:AP25"/>
    <mergeCell ref="T25:V25"/>
    <mergeCell ref="W25:Y25"/>
    <mergeCell ref="Z25:AB25"/>
    <mergeCell ref="AC25:AG25"/>
    <mergeCell ref="AH25:AJ25"/>
    <mergeCell ref="AK25:AM25"/>
    <mergeCell ref="AN26:AP26"/>
    <mergeCell ref="A27:D27"/>
    <mergeCell ref="E27:F27"/>
    <mergeCell ref="G27:I27"/>
    <mergeCell ref="K27:M27"/>
    <mergeCell ref="N27:P27"/>
    <mergeCell ref="Q27:S27"/>
    <mergeCell ref="AN27:AP27"/>
    <mergeCell ref="T27:V27"/>
    <mergeCell ref="W27:Y27"/>
    <mergeCell ref="Z27:AB27"/>
    <mergeCell ref="AC27:AG27"/>
    <mergeCell ref="AH27:AJ27"/>
    <mergeCell ref="AK27:AM27"/>
    <mergeCell ref="A26:D26"/>
    <mergeCell ref="E26:F26"/>
    <mergeCell ref="G26:I26"/>
    <mergeCell ref="K26:M26"/>
    <mergeCell ref="N26:P26"/>
    <mergeCell ref="Q26:S26"/>
    <mergeCell ref="T26:V26"/>
    <mergeCell ref="W26:Y26"/>
    <mergeCell ref="Z26:AB26"/>
    <mergeCell ref="K28:M28"/>
    <mergeCell ref="N28:P28"/>
    <mergeCell ref="Q28:S28"/>
    <mergeCell ref="T28:V28"/>
    <mergeCell ref="W28:Y28"/>
    <mergeCell ref="Z28:AB28"/>
    <mergeCell ref="AC26:AG26"/>
    <mergeCell ref="AH26:AJ26"/>
    <mergeCell ref="AK26:AM26"/>
    <mergeCell ref="Q30:S30"/>
    <mergeCell ref="T30:V30"/>
    <mergeCell ref="W30:Y30"/>
    <mergeCell ref="Z30:AB30"/>
    <mergeCell ref="AC28:AG28"/>
    <mergeCell ref="AH28:AJ28"/>
    <mergeCell ref="AK28:AM28"/>
    <mergeCell ref="AN28:AP28"/>
    <mergeCell ref="A29:D29"/>
    <mergeCell ref="E29:F29"/>
    <mergeCell ref="G29:I29"/>
    <mergeCell ref="K29:M29"/>
    <mergeCell ref="N29:P29"/>
    <mergeCell ref="Q29:S29"/>
    <mergeCell ref="AN29:AP29"/>
    <mergeCell ref="T29:V29"/>
    <mergeCell ref="W29:Y29"/>
    <mergeCell ref="Z29:AB29"/>
    <mergeCell ref="AC29:AG29"/>
    <mergeCell ref="AH29:AJ29"/>
    <mergeCell ref="AK29:AM29"/>
    <mergeCell ref="A28:D28"/>
    <mergeCell ref="E28:F28"/>
    <mergeCell ref="G28:I28"/>
    <mergeCell ref="W32:Y32"/>
    <mergeCell ref="Z32:AB32"/>
    <mergeCell ref="AC30:AG30"/>
    <mergeCell ref="AH30:AJ30"/>
    <mergeCell ref="AK30:AM30"/>
    <mergeCell ref="AN30:AP30"/>
    <mergeCell ref="A31:D31"/>
    <mergeCell ref="E31:F31"/>
    <mergeCell ref="G31:I31"/>
    <mergeCell ref="K31:M31"/>
    <mergeCell ref="N31:P31"/>
    <mergeCell ref="Q31:S31"/>
    <mergeCell ref="AN31:AP31"/>
    <mergeCell ref="T31:V31"/>
    <mergeCell ref="W31:Y31"/>
    <mergeCell ref="Z31:AB31"/>
    <mergeCell ref="AC31:AG31"/>
    <mergeCell ref="AH31:AJ31"/>
    <mergeCell ref="AK31:AM31"/>
    <mergeCell ref="A30:D30"/>
    <mergeCell ref="E30:F30"/>
    <mergeCell ref="G30:I30"/>
    <mergeCell ref="K30:M30"/>
    <mergeCell ref="N30:P30"/>
    <mergeCell ref="AC32:AG32"/>
    <mergeCell ref="AH32:AJ32"/>
    <mergeCell ref="AK32:AM32"/>
    <mergeCell ref="AN32:AP32"/>
    <mergeCell ref="A33:D33"/>
    <mergeCell ref="E33:F33"/>
    <mergeCell ref="G33:I33"/>
    <mergeCell ref="K33:M33"/>
    <mergeCell ref="N33:P33"/>
    <mergeCell ref="Q33:S33"/>
    <mergeCell ref="AN33:AP33"/>
    <mergeCell ref="T33:V33"/>
    <mergeCell ref="W33:Y33"/>
    <mergeCell ref="Z33:AB33"/>
    <mergeCell ref="AC33:AG33"/>
    <mergeCell ref="AH33:AJ33"/>
    <mergeCell ref="AK33:AM33"/>
    <mergeCell ref="A32:D32"/>
    <mergeCell ref="E32:F32"/>
    <mergeCell ref="G32:I32"/>
    <mergeCell ref="K32:M32"/>
    <mergeCell ref="N32:P32"/>
    <mergeCell ref="Q32:S32"/>
    <mergeCell ref="T32:V32"/>
    <mergeCell ref="AN34:AP34"/>
    <mergeCell ref="A35:D35"/>
    <mergeCell ref="E35:F35"/>
    <mergeCell ref="G35:I35"/>
    <mergeCell ref="K35:M35"/>
    <mergeCell ref="N35:P35"/>
    <mergeCell ref="Q35:S35"/>
    <mergeCell ref="AN35:AP35"/>
    <mergeCell ref="T35:V35"/>
    <mergeCell ref="W35:Y35"/>
    <mergeCell ref="Z35:AB35"/>
    <mergeCell ref="AC35:AG35"/>
    <mergeCell ref="AH35:AJ35"/>
    <mergeCell ref="AK35:AM35"/>
    <mergeCell ref="A34:D34"/>
    <mergeCell ref="E34:F34"/>
    <mergeCell ref="G34:I34"/>
    <mergeCell ref="K34:M34"/>
    <mergeCell ref="N34:P34"/>
    <mergeCell ref="Q34:S34"/>
    <mergeCell ref="T34:V34"/>
    <mergeCell ref="W34:Y34"/>
    <mergeCell ref="Z34:AB34"/>
    <mergeCell ref="K36:M36"/>
    <mergeCell ref="N36:P36"/>
    <mergeCell ref="Q36:S36"/>
    <mergeCell ref="T36:V36"/>
    <mergeCell ref="W36:Y36"/>
    <mergeCell ref="Z36:AB36"/>
    <mergeCell ref="AC34:AG34"/>
    <mergeCell ref="AH34:AJ34"/>
    <mergeCell ref="AK34:AM34"/>
    <mergeCell ref="Q38:S38"/>
    <mergeCell ref="T38:V38"/>
    <mergeCell ref="W38:Y38"/>
    <mergeCell ref="Z38:AB38"/>
    <mergeCell ref="AC36:AG36"/>
    <mergeCell ref="AH36:AJ36"/>
    <mergeCell ref="AK36:AM36"/>
    <mergeCell ref="AN36:AP36"/>
    <mergeCell ref="A37:D37"/>
    <mergeCell ref="E37:F37"/>
    <mergeCell ref="G37:I37"/>
    <mergeCell ref="K37:M37"/>
    <mergeCell ref="N37:P37"/>
    <mergeCell ref="Q37:S37"/>
    <mergeCell ref="AN37:AP37"/>
    <mergeCell ref="T37:V37"/>
    <mergeCell ref="W37:Y37"/>
    <mergeCell ref="Z37:AB37"/>
    <mergeCell ref="AC37:AG37"/>
    <mergeCell ref="AH37:AJ37"/>
    <mergeCell ref="AK37:AM37"/>
    <mergeCell ref="A36:D36"/>
    <mergeCell ref="E36:F36"/>
    <mergeCell ref="G36:I36"/>
    <mergeCell ref="W40:Y40"/>
    <mergeCell ref="Z40:AB40"/>
    <mergeCell ref="AC38:AG38"/>
    <mergeCell ref="AH38:AJ38"/>
    <mergeCell ref="AK38:AM38"/>
    <mergeCell ref="AN38:AP38"/>
    <mergeCell ref="A39:D39"/>
    <mergeCell ref="E39:F39"/>
    <mergeCell ref="G39:I39"/>
    <mergeCell ref="K39:M39"/>
    <mergeCell ref="N39:P39"/>
    <mergeCell ref="Q39:S39"/>
    <mergeCell ref="AN39:AP39"/>
    <mergeCell ref="T39:V39"/>
    <mergeCell ref="W39:Y39"/>
    <mergeCell ref="Z39:AB39"/>
    <mergeCell ref="AC39:AG39"/>
    <mergeCell ref="AH39:AJ39"/>
    <mergeCell ref="AK39:AM39"/>
    <mergeCell ref="A38:D38"/>
    <mergeCell ref="E38:F38"/>
    <mergeCell ref="G38:I38"/>
    <mergeCell ref="K38:M38"/>
    <mergeCell ref="N38:P38"/>
    <mergeCell ref="AC40:AG40"/>
    <mergeCell ref="AH40:AJ40"/>
    <mergeCell ref="AK40:AM40"/>
    <mergeCell ref="AN40:AP40"/>
    <mergeCell ref="A41:D41"/>
    <mergeCell ref="E41:F41"/>
    <mergeCell ref="G41:I41"/>
    <mergeCell ref="K41:M41"/>
    <mergeCell ref="N41:P41"/>
    <mergeCell ref="Q41:S41"/>
    <mergeCell ref="AN41:AP41"/>
    <mergeCell ref="T41:V41"/>
    <mergeCell ref="W41:Y41"/>
    <mergeCell ref="Z41:AB41"/>
    <mergeCell ref="AC41:AG41"/>
    <mergeCell ref="AH41:AJ41"/>
    <mergeCell ref="AK41:AM41"/>
    <mergeCell ref="A40:D40"/>
    <mergeCell ref="E40:F40"/>
    <mergeCell ref="G40:I40"/>
    <mergeCell ref="K40:M40"/>
    <mergeCell ref="N40:P40"/>
    <mergeCell ref="Q40:S40"/>
    <mergeCell ref="T40:V40"/>
    <mergeCell ref="AN42:AP42"/>
    <mergeCell ref="A43:D43"/>
    <mergeCell ref="E43:F43"/>
    <mergeCell ref="G43:I43"/>
    <mergeCell ref="K43:M43"/>
    <mergeCell ref="N43:P43"/>
    <mergeCell ref="Q43:S43"/>
    <mergeCell ref="AN43:AP43"/>
    <mergeCell ref="T43:V43"/>
    <mergeCell ref="W43:Y43"/>
    <mergeCell ref="Z43:AB43"/>
    <mergeCell ref="AC43:AG43"/>
    <mergeCell ref="AH43:AJ43"/>
    <mergeCell ref="AK43:AM43"/>
    <mergeCell ref="A42:D42"/>
    <mergeCell ref="E42:F42"/>
    <mergeCell ref="G42:I42"/>
    <mergeCell ref="K42:M42"/>
    <mergeCell ref="N42:P42"/>
    <mergeCell ref="Q42:S42"/>
    <mergeCell ref="T42:V42"/>
    <mergeCell ref="W42:Y42"/>
    <mergeCell ref="Z42:AB42"/>
    <mergeCell ref="K44:M44"/>
    <mergeCell ref="N44:P44"/>
    <mergeCell ref="Q44:S44"/>
    <mergeCell ref="T44:V44"/>
    <mergeCell ref="W44:Y44"/>
    <mergeCell ref="Z44:AB44"/>
    <mergeCell ref="AC42:AG42"/>
    <mergeCell ref="AH42:AJ42"/>
    <mergeCell ref="AK42:AM42"/>
    <mergeCell ref="Q46:S46"/>
    <mergeCell ref="T46:V46"/>
    <mergeCell ref="W46:Y46"/>
    <mergeCell ref="Z46:AB46"/>
    <mergeCell ref="AC44:AG44"/>
    <mergeCell ref="AH44:AJ44"/>
    <mergeCell ref="AK44:AM44"/>
    <mergeCell ref="AN44:AP44"/>
    <mergeCell ref="A45:D45"/>
    <mergeCell ref="E45:F45"/>
    <mergeCell ref="G45:I45"/>
    <mergeCell ref="K45:M45"/>
    <mergeCell ref="N45:P45"/>
    <mergeCell ref="Q45:S45"/>
    <mergeCell ref="AN45:AP45"/>
    <mergeCell ref="T45:V45"/>
    <mergeCell ref="W45:Y45"/>
    <mergeCell ref="Z45:AB45"/>
    <mergeCell ref="AC45:AG45"/>
    <mergeCell ref="AH45:AJ45"/>
    <mergeCell ref="AK45:AM45"/>
    <mergeCell ref="A44:D44"/>
    <mergeCell ref="E44:F44"/>
    <mergeCell ref="G44:I44"/>
    <mergeCell ref="W48:Y48"/>
    <mergeCell ref="Z48:AB48"/>
    <mergeCell ref="AC46:AG46"/>
    <mergeCell ref="AH46:AJ46"/>
    <mergeCell ref="AK46:AM46"/>
    <mergeCell ref="AN46:AP46"/>
    <mergeCell ref="A47:D47"/>
    <mergeCell ref="E47:F47"/>
    <mergeCell ref="G47:I47"/>
    <mergeCell ref="K47:M47"/>
    <mergeCell ref="N47:P47"/>
    <mergeCell ref="Q47:S47"/>
    <mergeCell ref="AN47:AP47"/>
    <mergeCell ref="T47:V47"/>
    <mergeCell ref="W47:Y47"/>
    <mergeCell ref="Z47:AB47"/>
    <mergeCell ref="AC47:AG47"/>
    <mergeCell ref="AH47:AJ47"/>
    <mergeCell ref="AK47:AM47"/>
    <mergeCell ref="A46:D46"/>
    <mergeCell ref="E46:F46"/>
    <mergeCell ref="G46:I46"/>
    <mergeCell ref="K46:M46"/>
    <mergeCell ref="N46:P46"/>
    <mergeCell ref="AC48:AG48"/>
    <mergeCell ref="AH48:AJ48"/>
    <mergeCell ref="AK48:AM48"/>
    <mergeCell ref="AN48:AP48"/>
    <mergeCell ref="A49:D49"/>
    <mergeCell ref="E49:F49"/>
    <mergeCell ref="G49:I49"/>
    <mergeCell ref="K49:M49"/>
    <mergeCell ref="N49:P49"/>
    <mergeCell ref="Q49:S49"/>
    <mergeCell ref="AN49:AP49"/>
    <mergeCell ref="T49:V49"/>
    <mergeCell ref="W49:Y49"/>
    <mergeCell ref="Z49:AB49"/>
    <mergeCell ref="AC49:AG49"/>
    <mergeCell ref="AH49:AJ49"/>
    <mergeCell ref="AK49:AM49"/>
    <mergeCell ref="A48:D48"/>
    <mergeCell ref="E48:F48"/>
    <mergeCell ref="G48:I48"/>
    <mergeCell ref="K48:M48"/>
    <mergeCell ref="N48:P48"/>
    <mergeCell ref="Q48:S48"/>
    <mergeCell ref="T48:V48"/>
    <mergeCell ref="AC50:AG50"/>
    <mergeCell ref="AH50:AJ50"/>
    <mergeCell ref="AK50:AM50"/>
    <mergeCell ref="AN50:AP50"/>
    <mergeCell ref="A51:D51"/>
    <mergeCell ref="E51:F51"/>
    <mergeCell ref="G51:I51"/>
    <mergeCell ref="K51:M51"/>
    <mergeCell ref="N51:P51"/>
    <mergeCell ref="Q51:S51"/>
    <mergeCell ref="A50:D50"/>
    <mergeCell ref="E50:F50"/>
    <mergeCell ref="G50:I50"/>
    <mergeCell ref="K50:M50"/>
    <mergeCell ref="N50:P50"/>
    <mergeCell ref="Q50:S50"/>
    <mergeCell ref="T50:V50"/>
    <mergeCell ref="W50:Y50"/>
    <mergeCell ref="Z50:AB50"/>
    <mergeCell ref="AK53:AM53"/>
    <mergeCell ref="A54:AP54"/>
    <mergeCell ref="A55:D55"/>
    <mergeCell ref="A56:AP57"/>
    <mergeCell ref="P58:AP58"/>
    <mergeCell ref="W59:AP59"/>
    <mergeCell ref="AN51:AP51"/>
    <mergeCell ref="A52:Y53"/>
    <mergeCell ref="Z52:AB52"/>
    <mergeCell ref="AC52:AG52"/>
    <mergeCell ref="AH52:AJ52"/>
    <mergeCell ref="AK52:AM52"/>
    <mergeCell ref="AN52:AP53"/>
    <mergeCell ref="Z53:AB53"/>
    <mergeCell ref="AC53:AG53"/>
    <mergeCell ref="AH53:AJ53"/>
    <mergeCell ref="T51:V51"/>
    <mergeCell ref="W51:Y51"/>
    <mergeCell ref="Z51:AB51"/>
    <mergeCell ref="AC51:AG51"/>
    <mergeCell ref="AH51:AJ51"/>
    <mergeCell ref="AK51:AM51"/>
  </mergeCells>
  <phoneticPr fontId="3"/>
  <conditionalFormatting sqref="L14:S14 N23:P33 AH23:AM33 AH51:AM51 N51:P51">
    <cfRule type="containsBlanks" dxfId="51" priority="7">
      <formula>LEN(TRIM(L14))=0</formula>
    </cfRule>
  </conditionalFormatting>
  <conditionalFormatting sqref="AF10 AI10 AL10 A23:D33 G23:I33 K23:M33 Q23:Y33 AN23:AP33 A56:AP57 E11:O11 X8:AD8 AI11:AP11 E13:O13 T11:AD13 AI13:AP13 F14:G14 I14:K14 T14:AP14 E15:O15 T15:AD15 AN51:AP51 Q51:Y51 K51:M51 G51:I51 A51:D51">
    <cfRule type="containsBlanks" dxfId="50" priority="6">
      <formula>LEN(TRIM(A8))=0</formula>
    </cfRule>
  </conditionalFormatting>
  <conditionalFormatting sqref="E12:O12">
    <cfRule type="cellIs" dxfId="49" priority="5" operator="equal">
      <formula>""</formula>
    </cfRule>
  </conditionalFormatting>
  <conditionalFormatting sqref="N34:P41 AH34:AM41 AH48:AM50 N48:P50">
    <cfRule type="containsBlanks" dxfId="48" priority="4">
      <formula>LEN(TRIM(N34))=0</formula>
    </cfRule>
  </conditionalFormatting>
  <conditionalFormatting sqref="A34:D41 G34:I41 K34:M41 Q34:Y41 AN34:AP41 AN48:AP50 Q48:Y50 K48:M50 G48:I50 A48:D50">
    <cfRule type="containsBlanks" dxfId="47" priority="3">
      <formula>LEN(TRIM(A34))=0</formula>
    </cfRule>
  </conditionalFormatting>
  <conditionalFormatting sqref="N42:P47 AH42:AM47">
    <cfRule type="containsBlanks" dxfId="46" priority="2">
      <formula>LEN(TRIM(N42))=0</formula>
    </cfRule>
  </conditionalFormatting>
  <conditionalFormatting sqref="A42:D47 G42:I47 K42:M47 Q42:Y47 AN42:AP47">
    <cfRule type="containsBlanks" dxfId="45" priority="1">
      <formula>LEN(TRIM(A42))=0</formula>
    </cfRule>
  </conditionalFormatting>
  <conditionalFormatting sqref="G5:L5 O5:T5 W5:AB5">
    <cfRule type="containsBlanks" dxfId="44" priority="8">
      <formula>LEN(TRIM(G5))=0</formula>
    </cfRule>
  </conditionalFormatting>
  <dataValidations count="5">
    <dataValidation allowBlank="1" showInputMessage="1" showErrorMessage="1" prompt="車賃は自動計算されますので入力不要です" sqref="AC23:AG51"/>
    <dataValidation type="list" allowBlank="1" sqref="N23:P51">
      <formula1>"航空機,JR特急あり,JR特急なし,私鉄特急あり,私鉄特急なし,船,路線バス,自家用車,自家用車(同乗),運搬車(同乗),徒歩,その他"</formula1>
    </dataValidation>
    <dataValidation type="list" allowBlank="1" showInputMessage="1" sqref="AK23:AM51">
      <formula1>"9800,10900"</formula1>
    </dataValidation>
    <dataValidation type="list" allowBlank="1" showInputMessage="1" showErrorMessage="1" errorTitle="確認" error="旅費基準をご確認ください" sqref="AH23:AJ51">
      <formula1>"1100"</formula1>
    </dataValidation>
    <dataValidation type="list" showInputMessage="1" showErrorMessage="1" sqref="L14:S14">
      <formula1>INDIRECT("都道府県2")</formula1>
    </dataValidation>
  </dataValidations>
  <pageMargins left="0.67" right="0.44" top="0.74803149606299213" bottom="0.74803149606299213" header="0.31496062992125984" footer="0.31496062992125984"/>
  <pageSetup paperSize="9" scale="9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8" tint="0.39997558519241921"/>
  </sheetPr>
  <dimension ref="A1:AQ59"/>
  <sheetViews>
    <sheetView showGridLines="0" view="pageBreakPreview" zoomScale="115" zoomScaleNormal="100" zoomScaleSheetLayoutView="115" workbookViewId="0">
      <selection activeCell="S17" sqref="S17:AP20"/>
    </sheetView>
  </sheetViews>
  <sheetFormatPr defaultColWidth="2.375" defaultRowHeight="22.7" customHeight="1" outlineLevelRow="1" x14ac:dyDescent="0.15"/>
  <cols>
    <col min="1" max="5" width="2.375" style="16"/>
    <col min="6" max="6" width="2.375" style="16" customWidth="1"/>
    <col min="7" max="15" width="2.375" style="16"/>
    <col min="16" max="16" width="2.375" style="16" customWidth="1"/>
    <col min="17" max="42" width="2.375" style="16"/>
    <col min="43" max="43" width="2.375" style="16" customWidth="1"/>
    <col min="44" max="16384" width="2.375" style="16"/>
  </cols>
  <sheetData>
    <row r="1" spans="1:43" s="14" customFormat="1" ht="22.7" customHeight="1" x14ac:dyDescent="0.15">
      <c r="A1" s="657" t="s">
        <v>313</v>
      </c>
      <c r="B1" s="657"/>
      <c r="C1" s="657"/>
      <c r="D1" s="657"/>
      <c r="E1" s="657"/>
      <c r="F1" s="657"/>
      <c r="G1" s="657"/>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row>
    <row r="2" spans="1:43" s="38" customFormat="1" ht="22.7" customHeight="1" x14ac:dyDescent="0.15">
      <c r="A2" s="650" t="s">
        <v>310</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1"/>
    </row>
    <row r="3" spans="1:43" s="14" customFormat="1" ht="22.7" customHeight="1" x14ac:dyDescent="0.15">
      <c r="A3" s="650" t="s">
        <v>200</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650"/>
      <c r="AJ3" s="650"/>
      <c r="AK3" s="650"/>
      <c r="AL3" s="650"/>
      <c r="AM3" s="650"/>
      <c r="AN3" s="650"/>
      <c r="AO3" s="650"/>
      <c r="AP3" s="650"/>
    </row>
    <row r="4" spans="1:43" s="14" customFormat="1" ht="11.25" customHeight="1" thickBot="1" x14ac:dyDescent="0.2">
      <c r="A4" s="690"/>
      <c r="B4" s="690"/>
      <c r="C4" s="690"/>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0"/>
      <c r="AG4" s="690"/>
      <c r="AH4" s="690"/>
      <c r="AI4" s="690"/>
      <c r="AJ4" s="690"/>
      <c r="AK4" s="690"/>
      <c r="AL4" s="690"/>
      <c r="AM4" s="690"/>
      <c r="AN4" s="690"/>
      <c r="AO4" s="690"/>
      <c r="AP4" s="690"/>
    </row>
    <row r="5" spans="1:43" s="14" customFormat="1" ht="24" customHeight="1" thickBot="1" x14ac:dyDescent="0.2">
      <c r="A5" s="652" t="s">
        <v>158</v>
      </c>
      <c r="B5" s="653"/>
      <c r="C5" s="653"/>
      <c r="D5" s="654"/>
      <c r="E5" s="655" t="s">
        <v>199</v>
      </c>
      <c r="F5" s="656"/>
      <c r="G5" s="691" t="str">
        <f>IF('【様式9】実施報告書 '!E7="","",'【様式9】実施報告書 '!E7)</f>
        <v/>
      </c>
      <c r="H5" s="692"/>
      <c r="I5" s="692"/>
      <c r="J5" s="692"/>
      <c r="K5" s="692"/>
      <c r="L5" s="693"/>
      <c r="M5" s="655" t="s">
        <v>326</v>
      </c>
      <c r="N5" s="656"/>
      <c r="O5" s="691" t="str">
        <f>IF('【様式9】実施報告書 '!I7="","",'【様式9】実施報告書 '!I7)</f>
        <v/>
      </c>
      <c r="P5" s="692"/>
      <c r="Q5" s="692"/>
      <c r="R5" s="692"/>
      <c r="S5" s="692"/>
      <c r="T5" s="693"/>
      <c r="U5" s="655" t="s">
        <v>327</v>
      </c>
      <c r="V5" s="656"/>
      <c r="W5" s="691" t="str">
        <f>IF('【様式9】実施報告書 '!M7="","",'【様式9】実施報告書 '!M7)</f>
        <v/>
      </c>
      <c r="X5" s="692"/>
      <c r="Y5" s="692"/>
      <c r="Z5" s="692"/>
      <c r="AA5" s="692"/>
      <c r="AB5" s="694"/>
      <c r="AC5" s="37"/>
      <c r="AD5" s="688"/>
      <c r="AE5" s="688"/>
      <c r="AF5" s="688"/>
      <c r="AG5" s="688"/>
      <c r="AH5" s="688"/>
      <c r="AI5" s="689"/>
      <c r="AJ5" s="689"/>
      <c r="AK5" s="689"/>
      <c r="AL5" s="689"/>
      <c r="AM5" s="689"/>
      <c r="AN5" s="689"/>
      <c r="AO5" s="689"/>
      <c r="AP5" s="689"/>
    </row>
    <row r="6" spans="1:43" s="14" customFormat="1" ht="11.25" customHeight="1" x14ac:dyDescent="0.15">
      <c r="A6" s="573"/>
      <c r="B6" s="573"/>
      <c r="C6" s="573"/>
      <c r="D6" s="573"/>
      <c r="E6" s="573"/>
      <c r="F6" s="573"/>
      <c r="G6" s="573"/>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3"/>
      <c r="AL6" s="573"/>
      <c r="AM6" s="573"/>
      <c r="AN6" s="573"/>
      <c r="AO6" s="573"/>
      <c r="AP6" s="573"/>
    </row>
    <row r="7" spans="1:43" s="30" customFormat="1" ht="24" customHeight="1" thickBot="1" x14ac:dyDescent="0.2">
      <c r="A7" s="36" t="s">
        <v>198</v>
      </c>
      <c r="B7" s="35"/>
      <c r="C7" s="35"/>
      <c r="D7" s="35"/>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4"/>
      <c r="AL7" s="574"/>
      <c r="AM7" s="574"/>
      <c r="AN7" s="574"/>
      <c r="AO7" s="574"/>
      <c r="AP7" s="574"/>
    </row>
    <row r="8" spans="1:43" s="14" customFormat="1" ht="24" customHeight="1" thickBot="1" x14ac:dyDescent="0.2">
      <c r="A8" s="665" t="s">
        <v>197</v>
      </c>
      <c r="B8" s="666"/>
      <c r="C8" s="666"/>
      <c r="D8" s="666"/>
      <c r="E8" s="667" t="str">
        <f>IF('【様式9】実施報告書 '!W8="","",'【様式9】実施報告書 '!W8)</f>
        <v/>
      </c>
      <c r="F8" s="667"/>
      <c r="G8" s="667"/>
      <c r="H8" s="667"/>
      <c r="I8" s="667"/>
      <c r="J8" s="667"/>
      <c r="K8" s="667"/>
      <c r="L8" s="667"/>
      <c r="M8" s="667"/>
      <c r="N8" s="667"/>
      <c r="O8" s="667"/>
      <c r="P8" s="667"/>
      <c r="Q8" s="667"/>
      <c r="R8" s="667"/>
      <c r="S8" s="668"/>
      <c r="T8" s="669" t="s">
        <v>183</v>
      </c>
      <c r="U8" s="670"/>
      <c r="V8" s="670"/>
      <c r="W8" s="670"/>
      <c r="X8" s="671"/>
      <c r="Y8" s="671"/>
      <c r="Z8" s="671"/>
      <c r="AA8" s="671"/>
      <c r="AB8" s="671"/>
      <c r="AC8" s="671"/>
      <c r="AD8" s="672"/>
      <c r="AE8" s="575"/>
      <c r="AF8" s="576"/>
      <c r="AG8" s="576"/>
      <c r="AH8" s="576"/>
      <c r="AI8" s="576"/>
      <c r="AJ8" s="576"/>
      <c r="AK8" s="576"/>
      <c r="AL8" s="576"/>
      <c r="AM8" s="576"/>
      <c r="AN8" s="576"/>
      <c r="AO8" s="576"/>
      <c r="AP8" s="576"/>
    </row>
    <row r="9" spans="1:43" s="14" customFormat="1" ht="11.25" customHeight="1" x14ac:dyDescent="0.15">
      <c r="A9" s="577"/>
      <c r="B9" s="577"/>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row>
    <row r="10" spans="1:43" s="30" customFormat="1" ht="24" customHeight="1" thickBot="1" x14ac:dyDescent="0.2">
      <c r="A10" s="36" t="s">
        <v>196</v>
      </c>
      <c r="B10" s="35"/>
      <c r="C10" s="35"/>
      <c r="D10" s="35"/>
      <c r="E10" s="164"/>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695" t="s">
        <v>6</v>
      </c>
      <c r="AE10" s="695"/>
      <c r="AF10" s="696"/>
      <c r="AG10" s="696"/>
      <c r="AH10" s="165" t="s">
        <v>7</v>
      </c>
      <c r="AI10" s="696"/>
      <c r="AJ10" s="696"/>
      <c r="AK10" s="165" t="s">
        <v>8</v>
      </c>
      <c r="AL10" s="696"/>
      <c r="AM10" s="696"/>
      <c r="AN10" s="32" t="s">
        <v>9</v>
      </c>
      <c r="AO10" s="695" t="s">
        <v>195</v>
      </c>
      <c r="AP10" s="695"/>
      <c r="AQ10" s="31"/>
    </row>
    <row r="11" spans="1:43" s="14" customFormat="1" ht="21.2" customHeight="1" x14ac:dyDescent="0.15">
      <c r="A11" s="697" t="s">
        <v>0</v>
      </c>
      <c r="B11" s="685"/>
      <c r="C11" s="685"/>
      <c r="D11" s="685"/>
      <c r="E11" s="682"/>
      <c r="F11" s="682"/>
      <c r="G11" s="682"/>
      <c r="H11" s="682"/>
      <c r="I11" s="682"/>
      <c r="J11" s="682"/>
      <c r="K11" s="682"/>
      <c r="L11" s="682"/>
      <c r="M11" s="682"/>
      <c r="N11" s="682"/>
      <c r="O11" s="683"/>
      <c r="P11" s="684" t="s">
        <v>0</v>
      </c>
      <c r="Q11" s="685"/>
      <c r="R11" s="685"/>
      <c r="S11" s="685"/>
      <c r="T11" s="682"/>
      <c r="U11" s="682"/>
      <c r="V11" s="682"/>
      <c r="W11" s="682"/>
      <c r="X11" s="682"/>
      <c r="Y11" s="682"/>
      <c r="Z11" s="682"/>
      <c r="AA11" s="682"/>
      <c r="AB11" s="682"/>
      <c r="AC11" s="682"/>
      <c r="AD11" s="683"/>
      <c r="AE11" s="686" t="s">
        <v>193</v>
      </c>
      <c r="AF11" s="687"/>
      <c r="AG11" s="687"/>
      <c r="AH11" s="687"/>
      <c r="AI11" s="673"/>
      <c r="AJ11" s="673"/>
      <c r="AK11" s="673"/>
      <c r="AL11" s="673"/>
      <c r="AM11" s="673"/>
      <c r="AN11" s="673"/>
      <c r="AO11" s="673"/>
      <c r="AP11" s="674"/>
    </row>
    <row r="12" spans="1:43" s="14" customFormat="1" ht="27.75" customHeight="1" x14ac:dyDescent="0.15">
      <c r="A12" s="675" t="s">
        <v>192</v>
      </c>
      <c r="B12" s="676"/>
      <c r="C12" s="676"/>
      <c r="D12" s="676"/>
      <c r="E12" s="677"/>
      <c r="F12" s="677"/>
      <c r="G12" s="677"/>
      <c r="H12" s="677"/>
      <c r="I12" s="677"/>
      <c r="J12" s="677"/>
      <c r="K12" s="677"/>
      <c r="L12" s="677"/>
      <c r="M12" s="677"/>
      <c r="N12" s="677"/>
      <c r="O12" s="678"/>
      <c r="P12" s="679" t="s">
        <v>191</v>
      </c>
      <c r="Q12" s="676"/>
      <c r="R12" s="676"/>
      <c r="S12" s="676"/>
      <c r="T12" s="680"/>
      <c r="U12" s="680"/>
      <c r="V12" s="680"/>
      <c r="W12" s="680"/>
      <c r="X12" s="680"/>
      <c r="Y12" s="680"/>
      <c r="Z12" s="680"/>
      <c r="AA12" s="680"/>
      <c r="AB12" s="680"/>
      <c r="AC12" s="680"/>
      <c r="AD12" s="681"/>
      <c r="AE12" s="647"/>
      <c r="AF12" s="648"/>
      <c r="AG12" s="648"/>
      <c r="AH12" s="648"/>
      <c r="AI12" s="648"/>
      <c r="AJ12" s="648"/>
      <c r="AK12" s="648"/>
      <c r="AL12" s="648"/>
      <c r="AM12" s="648"/>
      <c r="AN12" s="648"/>
      <c r="AO12" s="648"/>
      <c r="AP12" s="649"/>
    </row>
    <row r="13" spans="1:43" s="14" customFormat="1" ht="24" customHeight="1" x14ac:dyDescent="0.15">
      <c r="A13" s="629" t="s">
        <v>190</v>
      </c>
      <c r="B13" s="630"/>
      <c r="C13" s="630"/>
      <c r="D13" s="630"/>
      <c r="E13" s="614"/>
      <c r="F13" s="614"/>
      <c r="G13" s="614"/>
      <c r="H13" s="614"/>
      <c r="I13" s="614"/>
      <c r="J13" s="614"/>
      <c r="K13" s="614"/>
      <c r="L13" s="614"/>
      <c r="M13" s="614"/>
      <c r="N13" s="614"/>
      <c r="O13" s="663"/>
      <c r="P13" s="664" t="s">
        <v>189</v>
      </c>
      <c r="Q13" s="630"/>
      <c r="R13" s="630"/>
      <c r="S13" s="630"/>
      <c r="T13" s="614"/>
      <c r="U13" s="614"/>
      <c r="V13" s="614"/>
      <c r="W13" s="614"/>
      <c r="X13" s="614"/>
      <c r="Y13" s="614"/>
      <c r="Z13" s="614"/>
      <c r="AA13" s="614"/>
      <c r="AB13" s="614"/>
      <c r="AC13" s="614"/>
      <c r="AD13" s="663"/>
      <c r="AE13" s="664" t="s">
        <v>188</v>
      </c>
      <c r="AF13" s="630"/>
      <c r="AG13" s="630"/>
      <c r="AH13" s="630"/>
      <c r="AI13" s="614"/>
      <c r="AJ13" s="614"/>
      <c r="AK13" s="614"/>
      <c r="AL13" s="614"/>
      <c r="AM13" s="614"/>
      <c r="AN13" s="614"/>
      <c r="AO13" s="614"/>
      <c r="AP13" s="615"/>
    </row>
    <row r="14" spans="1:43" s="14" customFormat="1" ht="24" customHeight="1" x14ac:dyDescent="0.15">
      <c r="A14" s="629" t="s">
        <v>187</v>
      </c>
      <c r="B14" s="630"/>
      <c r="C14" s="630"/>
      <c r="D14" s="630"/>
      <c r="E14" s="29" t="s">
        <v>2</v>
      </c>
      <c r="F14" s="658"/>
      <c r="G14" s="658"/>
      <c r="H14" s="28" t="s">
        <v>3</v>
      </c>
      <c r="I14" s="659"/>
      <c r="J14" s="659"/>
      <c r="K14" s="660"/>
      <c r="L14" s="616"/>
      <c r="M14" s="617"/>
      <c r="N14" s="617"/>
      <c r="O14" s="617"/>
      <c r="P14" s="617"/>
      <c r="Q14" s="617"/>
      <c r="R14" s="617"/>
      <c r="S14" s="617"/>
      <c r="T14" s="661"/>
      <c r="U14" s="661"/>
      <c r="V14" s="661"/>
      <c r="W14" s="661"/>
      <c r="X14" s="661"/>
      <c r="Y14" s="661"/>
      <c r="Z14" s="661"/>
      <c r="AA14" s="661"/>
      <c r="AB14" s="661"/>
      <c r="AC14" s="661"/>
      <c r="AD14" s="661"/>
      <c r="AE14" s="661"/>
      <c r="AF14" s="661"/>
      <c r="AG14" s="661"/>
      <c r="AH14" s="661"/>
      <c r="AI14" s="661"/>
      <c r="AJ14" s="661"/>
      <c r="AK14" s="661"/>
      <c r="AL14" s="661"/>
      <c r="AM14" s="661"/>
      <c r="AN14" s="661"/>
      <c r="AO14" s="661"/>
      <c r="AP14" s="662"/>
    </row>
    <row r="15" spans="1:43" s="14" customFormat="1" ht="24" customHeight="1" thickBot="1" x14ac:dyDescent="0.2">
      <c r="A15" s="618" t="s">
        <v>184</v>
      </c>
      <c r="B15" s="619"/>
      <c r="C15" s="619"/>
      <c r="D15" s="619"/>
      <c r="E15" s="620"/>
      <c r="F15" s="620"/>
      <c r="G15" s="620"/>
      <c r="H15" s="620"/>
      <c r="I15" s="620"/>
      <c r="J15" s="620"/>
      <c r="K15" s="620"/>
      <c r="L15" s="620"/>
      <c r="M15" s="620"/>
      <c r="N15" s="620"/>
      <c r="O15" s="621"/>
      <c r="P15" s="622" t="s">
        <v>183</v>
      </c>
      <c r="Q15" s="623"/>
      <c r="R15" s="623"/>
      <c r="S15" s="623"/>
      <c r="T15" s="624"/>
      <c r="U15" s="624"/>
      <c r="V15" s="624"/>
      <c r="W15" s="624"/>
      <c r="X15" s="624"/>
      <c r="Y15" s="624"/>
      <c r="Z15" s="624"/>
      <c r="AA15" s="624"/>
      <c r="AB15" s="624"/>
      <c r="AC15" s="624"/>
      <c r="AD15" s="625"/>
      <c r="AE15" s="626"/>
      <c r="AF15" s="627"/>
      <c r="AG15" s="627"/>
      <c r="AH15" s="627"/>
      <c r="AI15" s="627"/>
      <c r="AJ15" s="627"/>
      <c r="AK15" s="627"/>
      <c r="AL15" s="627"/>
      <c r="AM15" s="627"/>
      <c r="AN15" s="627"/>
      <c r="AO15" s="627"/>
      <c r="AP15" s="628"/>
    </row>
    <row r="16" spans="1:43" s="27" customFormat="1" ht="11.25" customHeight="1" x14ac:dyDescent="0.15">
      <c r="A16" s="579"/>
      <c r="B16" s="579"/>
      <c r="C16" s="579"/>
      <c r="D16" s="579"/>
      <c r="E16" s="579"/>
      <c r="F16" s="579"/>
      <c r="G16" s="579"/>
      <c r="H16" s="579"/>
      <c r="I16" s="579"/>
      <c r="J16" s="579"/>
      <c r="K16" s="579"/>
      <c r="L16" s="579"/>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79"/>
      <c r="AJ16" s="579"/>
      <c r="AK16" s="579"/>
      <c r="AL16" s="579"/>
      <c r="AM16" s="579"/>
      <c r="AN16" s="579"/>
      <c r="AO16" s="579"/>
      <c r="AP16" s="579"/>
    </row>
    <row r="17" spans="1:42" s="26" customFormat="1" ht="15" customHeight="1" x14ac:dyDescent="0.15">
      <c r="A17" s="631" t="s">
        <v>182</v>
      </c>
      <c r="B17" s="631"/>
      <c r="C17" s="631"/>
      <c r="D17" s="631"/>
      <c r="E17" s="640" t="s">
        <v>367</v>
      </c>
      <c r="F17" s="640"/>
      <c r="G17" s="640"/>
      <c r="H17" s="640"/>
      <c r="I17" s="640"/>
      <c r="J17" s="640"/>
      <c r="K17" s="640"/>
      <c r="L17" s="640"/>
      <c r="M17" s="640"/>
      <c r="N17" s="640"/>
      <c r="O17" s="640"/>
      <c r="P17" s="640"/>
      <c r="Q17" s="640"/>
      <c r="R17" s="640"/>
      <c r="S17" s="638" t="s">
        <v>5443</v>
      </c>
      <c r="T17" s="638"/>
      <c r="U17" s="638"/>
      <c r="V17" s="638"/>
      <c r="W17" s="638"/>
      <c r="X17" s="638"/>
      <c r="Y17" s="638"/>
      <c r="Z17" s="638"/>
      <c r="AA17" s="638"/>
      <c r="AB17" s="638"/>
      <c r="AC17" s="638"/>
      <c r="AD17" s="638"/>
      <c r="AE17" s="638"/>
      <c r="AF17" s="638"/>
      <c r="AG17" s="638"/>
      <c r="AH17" s="638"/>
      <c r="AI17" s="638"/>
      <c r="AJ17" s="638"/>
      <c r="AK17" s="638"/>
      <c r="AL17" s="638"/>
      <c r="AM17" s="638"/>
      <c r="AN17" s="638"/>
      <c r="AO17" s="638"/>
      <c r="AP17" s="638"/>
    </row>
    <row r="18" spans="1:42" s="26" customFormat="1" ht="15" customHeight="1" thickBot="1" x14ac:dyDescent="0.2">
      <c r="A18" s="631"/>
      <c r="B18" s="631"/>
      <c r="C18" s="631"/>
      <c r="D18" s="631"/>
      <c r="E18" s="640"/>
      <c r="F18" s="640"/>
      <c r="G18" s="640"/>
      <c r="H18" s="640"/>
      <c r="I18" s="640"/>
      <c r="J18" s="640"/>
      <c r="K18" s="640"/>
      <c r="L18" s="640"/>
      <c r="M18" s="640"/>
      <c r="N18" s="640"/>
      <c r="O18" s="640"/>
      <c r="P18" s="640"/>
      <c r="Q18" s="640"/>
      <c r="R18" s="640"/>
      <c r="S18" s="638"/>
      <c r="T18" s="638"/>
      <c r="U18" s="638"/>
      <c r="V18" s="638"/>
      <c r="W18" s="638"/>
      <c r="X18" s="638"/>
      <c r="Y18" s="638"/>
      <c r="Z18" s="638"/>
      <c r="AA18" s="638"/>
      <c r="AB18" s="638"/>
      <c r="AC18" s="638"/>
      <c r="AD18" s="638"/>
      <c r="AE18" s="638"/>
      <c r="AF18" s="638"/>
      <c r="AG18" s="638"/>
      <c r="AH18" s="638"/>
      <c r="AI18" s="638"/>
      <c r="AJ18" s="638"/>
      <c r="AK18" s="638"/>
      <c r="AL18" s="638"/>
      <c r="AM18" s="638"/>
      <c r="AN18" s="638"/>
      <c r="AO18" s="638"/>
      <c r="AP18" s="638"/>
    </row>
    <row r="19" spans="1:42" ht="16.5" customHeight="1" thickTop="1" x14ac:dyDescent="0.15">
      <c r="A19" s="606" t="s">
        <v>181</v>
      </c>
      <c r="B19" s="607"/>
      <c r="C19" s="607"/>
      <c r="D19" s="608"/>
      <c r="E19" s="591">
        <f>Z53+AC53+AH53+AK53</f>
        <v>0</v>
      </c>
      <c r="F19" s="592"/>
      <c r="G19" s="592"/>
      <c r="H19" s="592"/>
      <c r="I19" s="592"/>
      <c r="J19" s="592"/>
      <c r="K19" s="592"/>
      <c r="L19" s="595" t="s">
        <v>149</v>
      </c>
      <c r="M19" s="596"/>
      <c r="N19" s="580"/>
      <c r="O19" s="166"/>
      <c r="P19" s="166"/>
      <c r="Q19" s="166"/>
      <c r="R19" s="166"/>
      <c r="S19" s="638"/>
      <c r="T19" s="638"/>
      <c r="U19" s="638"/>
      <c r="V19" s="638"/>
      <c r="W19" s="638"/>
      <c r="X19" s="638"/>
      <c r="Y19" s="638"/>
      <c r="Z19" s="638"/>
      <c r="AA19" s="638"/>
      <c r="AB19" s="638"/>
      <c r="AC19" s="638"/>
      <c r="AD19" s="638"/>
      <c r="AE19" s="638"/>
      <c r="AF19" s="638"/>
      <c r="AG19" s="638"/>
      <c r="AH19" s="638"/>
      <c r="AI19" s="638"/>
      <c r="AJ19" s="638"/>
      <c r="AK19" s="638"/>
      <c r="AL19" s="638"/>
      <c r="AM19" s="638"/>
      <c r="AN19" s="638"/>
      <c r="AO19" s="638"/>
      <c r="AP19" s="638"/>
    </row>
    <row r="20" spans="1:42" ht="16.5" customHeight="1" thickBot="1" x14ac:dyDescent="0.2">
      <c r="A20" s="609"/>
      <c r="B20" s="610"/>
      <c r="C20" s="610"/>
      <c r="D20" s="611"/>
      <c r="E20" s="593"/>
      <c r="F20" s="594"/>
      <c r="G20" s="594"/>
      <c r="H20" s="594"/>
      <c r="I20" s="594"/>
      <c r="J20" s="594"/>
      <c r="K20" s="594"/>
      <c r="L20" s="597"/>
      <c r="M20" s="598"/>
      <c r="N20" s="581"/>
      <c r="O20" s="167"/>
      <c r="P20" s="167"/>
      <c r="Q20" s="167"/>
      <c r="R20" s="167"/>
      <c r="S20" s="639"/>
      <c r="T20" s="639"/>
      <c r="U20" s="639"/>
      <c r="V20" s="639"/>
      <c r="W20" s="639"/>
      <c r="X20" s="639"/>
      <c r="Y20" s="639"/>
      <c r="Z20" s="639"/>
      <c r="AA20" s="639"/>
      <c r="AB20" s="639"/>
      <c r="AC20" s="639"/>
      <c r="AD20" s="639"/>
      <c r="AE20" s="639"/>
      <c r="AF20" s="639"/>
      <c r="AG20" s="639"/>
      <c r="AH20" s="639"/>
      <c r="AI20" s="639"/>
      <c r="AJ20" s="639"/>
      <c r="AK20" s="639"/>
      <c r="AL20" s="639"/>
      <c r="AM20" s="639"/>
      <c r="AN20" s="639"/>
      <c r="AO20" s="639"/>
      <c r="AP20" s="639"/>
    </row>
    <row r="21" spans="1:42" s="128" customFormat="1" ht="16.5" customHeight="1" thickTop="1" x14ac:dyDescent="0.15">
      <c r="A21" s="599" t="s">
        <v>180</v>
      </c>
      <c r="B21" s="600"/>
      <c r="C21" s="600"/>
      <c r="D21" s="588"/>
      <c r="E21" s="604" t="s">
        <v>179</v>
      </c>
      <c r="F21" s="600"/>
      <c r="G21" s="588" t="s">
        <v>178</v>
      </c>
      <c r="H21" s="589"/>
      <c r="I21" s="589"/>
      <c r="J21" s="589"/>
      <c r="K21" s="589"/>
      <c r="L21" s="589"/>
      <c r="M21" s="590"/>
      <c r="N21" s="612" t="s">
        <v>177</v>
      </c>
      <c r="O21" s="613"/>
      <c r="P21" s="613"/>
      <c r="Q21" s="612" t="s">
        <v>176</v>
      </c>
      <c r="R21" s="613"/>
      <c r="S21" s="613"/>
      <c r="T21" s="643" t="s">
        <v>175</v>
      </c>
      <c r="U21" s="633"/>
      <c r="V21" s="644"/>
      <c r="W21" s="632" t="s">
        <v>174</v>
      </c>
      <c r="X21" s="633"/>
      <c r="Y21" s="644"/>
      <c r="Z21" s="632" t="s">
        <v>173</v>
      </c>
      <c r="AA21" s="633"/>
      <c r="AB21" s="634"/>
      <c r="AC21" s="585" t="s">
        <v>172</v>
      </c>
      <c r="AD21" s="586"/>
      <c r="AE21" s="586"/>
      <c r="AF21" s="586"/>
      <c r="AG21" s="587"/>
      <c r="AH21" s="585" t="s">
        <v>171</v>
      </c>
      <c r="AI21" s="586"/>
      <c r="AJ21" s="587"/>
      <c r="AK21" s="585" t="s">
        <v>170</v>
      </c>
      <c r="AL21" s="586"/>
      <c r="AM21" s="587"/>
      <c r="AN21" s="585" t="s">
        <v>169</v>
      </c>
      <c r="AO21" s="586"/>
      <c r="AP21" s="641"/>
    </row>
    <row r="22" spans="1:42" s="128" customFormat="1" ht="16.5" customHeight="1" x14ac:dyDescent="0.15">
      <c r="A22" s="601"/>
      <c r="B22" s="602"/>
      <c r="C22" s="602"/>
      <c r="D22" s="603"/>
      <c r="E22" s="605"/>
      <c r="F22" s="602"/>
      <c r="G22" s="588" t="s">
        <v>168</v>
      </c>
      <c r="H22" s="589"/>
      <c r="I22" s="589"/>
      <c r="J22" s="130" t="s">
        <v>166</v>
      </c>
      <c r="K22" s="589" t="s">
        <v>167</v>
      </c>
      <c r="L22" s="589"/>
      <c r="M22" s="589"/>
      <c r="N22" s="600"/>
      <c r="O22" s="600"/>
      <c r="P22" s="600"/>
      <c r="Q22" s="600"/>
      <c r="R22" s="600"/>
      <c r="S22" s="600"/>
      <c r="T22" s="645"/>
      <c r="U22" s="636"/>
      <c r="V22" s="646"/>
      <c r="W22" s="635"/>
      <c r="X22" s="636"/>
      <c r="Y22" s="646"/>
      <c r="Z22" s="635"/>
      <c r="AA22" s="636"/>
      <c r="AB22" s="637"/>
      <c r="AC22" s="588"/>
      <c r="AD22" s="589"/>
      <c r="AE22" s="589"/>
      <c r="AF22" s="589"/>
      <c r="AG22" s="590"/>
      <c r="AH22" s="588"/>
      <c r="AI22" s="589"/>
      <c r="AJ22" s="590"/>
      <c r="AK22" s="588"/>
      <c r="AL22" s="589"/>
      <c r="AM22" s="590"/>
      <c r="AN22" s="588"/>
      <c r="AO22" s="589"/>
      <c r="AP22" s="642"/>
    </row>
    <row r="23" spans="1:42" s="128" customFormat="1" ht="22.7" customHeight="1" x14ac:dyDescent="0.15">
      <c r="A23" s="522"/>
      <c r="B23" s="523"/>
      <c r="C23" s="523"/>
      <c r="D23" s="524"/>
      <c r="E23" s="528" t="str">
        <f t="shared" ref="E23:E51" si="0">IF(A23="","",A23)</f>
        <v/>
      </c>
      <c r="F23" s="529"/>
      <c r="G23" s="508"/>
      <c r="H23" s="509"/>
      <c r="I23" s="509"/>
      <c r="J23" s="130" t="s">
        <v>166</v>
      </c>
      <c r="K23" s="526"/>
      <c r="L23" s="526"/>
      <c r="M23" s="526"/>
      <c r="N23" s="510"/>
      <c r="O23" s="510"/>
      <c r="P23" s="510"/>
      <c r="Q23" s="527"/>
      <c r="R23" s="527"/>
      <c r="S23" s="527"/>
      <c r="T23" s="512"/>
      <c r="U23" s="513"/>
      <c r="V23" s="514"/>
      <c r="W23" s="515"/>
      <c r="X23" s="513"/>
      <c r="Y23" s="514"/>
      <c r="Z23" s="530">
        <f t="shared" ref="Z23:Z51" si="1">SUM(T23:Y23)</f>
        <v>0</v>
      </c>
      <c r="AA23" s="531"/>
      <c r="AB23" s="532"/>
      <c r="AC23" s="519"/>
      <c r="AD23" s="520"/>
      <c r="AE23" s="520"/>
      <c r="AF23" s="520"/>
      <c r="AG23" s="521"/>
      <c r="AH23" s="497"/>
      <c r="AI23" s="498"/>
      <c r="AJ23" s="499"/>
      <c r="AK23" s="497"/>
      <c r="AL23" s="498"/>
      <c r="AM23" s="499"/>
      <c r="AN23" s="500"/>
      <c r="AO23" s="501"/>
      <c r="AP23" s="502"/>
    </row>
    <row r="24" spans="1:42" s="128" customFormat="1" ht="22.7" customHeight="1" x14ac:dyDescent="0.15">
      <c r="A24" s="522"/>
      <c r="B24" s="523"/>
      <c r="C24" s="523"/>
      <c r="D24" s="524"/>
      <c r="E24" s="528" t="str">
        <f t="shared" si="0"/>
        <v/>
      </c>
      <c r="F24" s="529"/>
      <c r="G24" s="508"/>
      <c r="H24" s="509"/>
      <c r="I24" s="509"/>
      <c r="J24" s="129" t="s">
        <v>166</v>
      </c>
      <c r="K24" s="509"/>
      <c r="L24" s="509"/>
      <c r="M24" s="509"/>
      <c r="N24" s="510"/>
      <c r="O24" s="510"/>
      <c r="P24" s="510"/>
      <c r="Q24" s="511"/>
      <c r="R24" s="511"/>
      <c r="S24" s="511"/>
      <c r="T24" s="512"/>
      <c r="U24" s="513"/>
      <c r="V24" s="514"/>
      <c r="W24" s="515"/>
      <c r="X24" s="513"/>
      <c r="Y24" s="514"/>
      <c r="Z24" s="530">
        <f t="shared" si="1"/>
        <v>0</v>
      </c>
      <c r="AA24" s="531"/>
      <c r="AB24" s="532"/>
      <c r="AC24" s="519"/>
      <c r="AD24" s="520"/>
      <c r="AE24" s="520"/>
      <c r="AF24" s="520"/>
      <c r="AG24" s="521"/>
      <c r="AH24" s="497"/>
      <c r="AI24" s="498"/>
      <c r="AJ24" s="499"/>
      <c r="AK24" s="497"/>
      <c r="AL24" s="498"/>
      <c r="AM24" s="499"/>
      <c r="AN24" s="500"/>
      <c r="AO24" s="501"/>
      <c r="AP24" s="502"/>
    </row>
    <row r="25" spans="1:42" s="128" customFormat="1" ht="22.7" customHeight="1" x14ac:dyDescent="0.15">
      <c r="A25" s="522"/>
      <c r="B25" s="523"/>
      <c r="C25" s="523"/>
      <c r="D25" s="524"/>
      <c r="E25" s="528" t="str">
        <f t="shared" si="0"/>
        <v/>
      </c>
      <c r="F25" s="529"/>
      <c r="G25" s="508"/>
      <c r="H25" s="509"/>
      <c r="I25" s="509"/>
      <c r="J25" s="129" t="s">
        <v>166</v>
      </c>
      <c r="K25" s="509"/>
      <c r="L25" s="509"/>
      <c r="M25" s="509"/>
      <c r="N25" s="510"/>
      <c r="O25" s="510"/>
      <c r="P25" s="510"/>
      <c r="Q25" s="511"/>
      <c r="R25" s="511"/>
      <c r="S25" s="511"/>
      <c r="T25" s="512"/>
      <c r="U25" s="513"/>
      <c r="V25" s="514"/>
      <c r="W25" s="515"/>
      <c r="X25" s="513"/>
      <c r="Y25" s="514"/>
      <c r="Z25" s="530">
        <f t="shared" si="1"/>
        <v>0</v>
      </c>
      <c r="AA25" s="531"/>
      <c r="AB25" s="532"/>
      <c r="AC25" s="519"/>
      <c r="AD25" s="520"/>
      <c r="AE25" s="520"/>
      <c r="AF25" s="520"/>
      <c r="AG25" s="521"/>
      <c r="AH25" s="497"/>
      <c r="AI25" s="498"/>
      <c r="AJ25" s="499"/>
      <c r="AK25" s="497"/>
      <c r="AL25" s="498"/>
      <c r="AM25" s="499"/>
      <c r="AN25" s="500"/>
      <c r="AO25" s="501"/>
      <c r="AP25" s="502"/>
    </row>
    <row r="26" spans="1:42" s="128" customFormat="1" ht="22.7" customHeight="1" x14ac:dyDescent="0.15">
      <c r="A26" s="522"/>
      <c r="B26" s="523"/>
      <c r="C26" s="523"/>
      <c r="D26" s="524"/>
      <c r="E26" s="528" t="str">
        <f>IF(A26="","",A26)</f>
        <v/>
      </c>
      <c r="F26" s="529"/>
      <c r="G26" s="508"/>
      <c r="H26" s="509"/>
      <c r="I26" s="509"/>
      <c r="J26" s="129" t="s">
        <v>166</v>
      </c>
      <c r="K26" s="509"/>
      <c r="L26" s="509"/>
      <c r="M26" s="509"/>
      <c r="N26" s="510"/>
      <c r="O26" s="510"/>
      <c r="P26" s="510"/>
      <c r="Q26" s="511"/>
      <c r="R26" s="511"/>
      <c r="S26" s="511"/>
      <c r="T26" s="512"/>
      <c r="U26" s="513"/>
      <c r="V26" s="514"/>
      <c r="W26" s="515"/>
      <c r="X26" s="513"/>
      <c r="Y26" s="514"/>
      <c r="Z26" s="530">
        <f t="shared" si="1"/>
        <v>0</v>
      </c>
      <c r="AA26" s="531"/>
      <c r="AB26" s="532"/>
      <c r="AC26" s="519"/>
      <c r="AD26" s="520"/>
      <c r="AE26" s="520"/>
      <c r="AF26" s="520"/>
      <c r="AG26" s="521"/>
      <c r="AH26" s="497"/>
      <c r="AI26" s="498"/>
      <c r="AJ26" s="499"/>
      <c r="AK26" s="497"/>
      <c r="AL26" s="498"/>
      <c r="AM26" s="499"/>
      <c r="AN26" s="500"/>
      <c r="AO26" s="501"/>
      <c r="AP26" s="502"/>
    </row>
    <row r="27" spans="1:42" s="128" customFormat="1" ht="22.7" customHeight="1" x14ac:dyDescent="0.15">
      <c r="A27" s="522"/>
      <c r="B27" s="523"/>
      <c r="C27" s="523"/>
      <c r="D27" s="524"/>
      <c r="E27" s="528" t="str">
        <f t="shared" si="0"/>
        <v/>
      </c>
      <c r="F27" s="529"/>
      <c r="G27" s="525"/>
      <c r="H27" s="526"/>
      <c r="I27" s="526"/>
      <c r="J27" s="130" t="s">
        <v>166</v>
      </c>
      <c r="K27" s="526"/>
      <c r="L27" s="526"/>
      <c r="M27" s="526"/>
      <c r="N27" s="510"/>
      <c r="O27" s="510"/>
      <c r="P27" s="510"/>
      <c r="Q27" s="527"/>
      <c r="R27" s="527"/>
      <c r="S27" s="527"/>
      <c r="T27" s="512"/>
      <c r="U27" s="513"/>
      <c r="V27" s="514"/>
      <c r="W27" s="515"/>
      <c r="X27" s="513"/>
      <c r="Y27" s="514"/>
      <c r="Z27" s="530">
        <f t="shared" si="1"/>
        <v>0</v>
      </c>
      <c r="AA27" s="531"/>
      <c r="AB27" s="532"/>
      <c r="AC27" s="519"/>
      <c r="AD27" s="520"/>
      <c r="AE27" s="520"/>
      <c r="AF27" s="520"/>
      <c r="AG27" s="521"/>
      <c r="AH27" s="497"/>
      <c r="AI27" s="498"/>
      <c r="AJ27" s="499"/>
      <c r="AK27" s="497"/>
      <c r="AL27" s="498"/>
      <c r="AM27" s="499"/>
      <c r="AN27" s="500"/>
      <c r="AO27" s="501"/>
      <c r="AP27" s="502"/>
    </row>
    <row r="28" spans="1:42" s="128" customFormat="1" ht="22.7" customHeight="1" x14ac:dyDescent="0.15">
      <c r="A28" s="503"/>
      <c r="B28" s="504"/>
      <c r="C28" s="504"/>
      <c r="D28" s="505"/>
      <c r="E28" s="528" t="str">
        <f t="shared" si="0"/>
        <v/>
      </c>
      <c r="F28" s="529"/>
      <c r="G28" s="508"/>
      <c r="H28" s="509"/>
      <c r="I28" s="509"/>
      <c r="J28" s="129" t="s">
        <v>166</v>
      </c>
      <c r="K28" s="509"/>
      <c r="L28" s="509"/>
      <c r="M28" s="509"/>
      <c r="N28" s="510"/>
      <c r="O28" s="510"/>
      <c r="P28" s="510"/>
      <c r="Q28" s="511"/>
      <c r="R28" s="511"/>
      <c r="S28" s="511"/>
      <c r="T28" s="512"/>
      <c r="U28" s="513"/>
      <c r="V28" s="514"/>
      <c r="W28" s="515"/>
      <c r="X28" s="513"/>
      <c r="Y28" s="514"/>
      <c r="Z28" s="530">
        <f t="shared" si="1"/>
        <v>0</v>
      </c>
      <c r="AA28" s="531"/>
      <c r="AB28" s="532"/>
      <c r="AC28" s="519"/>
      <c r="AD28" s="520"/>
      <c r="AE28" s="520"/>
      <c r="AF28" s="520"/>
      <c r="AG28" s="521"/>
      <c r="AH28" s="497"/>
      <c r="AI28" s="498"/>
      <c r="AJ28" s="499"/>
      <c r="AK28" s="497"/>
      <c r="AL28" s="498"/>
      <c r="AM28" s="499"/>
      <c r="AN28" s="500"/>
      <c r="AO28" s="501"/>
      <c r="AP28" s="502"/>
    </row>
    <row r="29" spans="1:42" s="128" customFormat="1" ht="22.7" customHeight="1" x14ac:dyDescent="0.15">
      <c r="A29" s="503"/>
      <c r="B29" s="504"/>
      <c r="C29" s="504"/>
      <c r="D29" s="505"/>
      <c r="E29" s="528" t="str">
        <f t="shared" si="0"/>
        <v/>
      </c>
      <c r="F29" s="529"/>
      <c r="G29" s="508"/>
      <c r="H29" s="509"/>
      <c r="I29" s="509"/>
      <c r="J29" s="129" t="s">
        <v>166</v>
      </c>
      <c r="K29" s="509"/>
      <c r="L29" s="509"/>
      <c r="M29" s="509"/>
      <c r="N29" s="510"/>
      <c r="O29" s="510"/>
      <c r="P29" s="510"/>
      <c r="Q29" s="511"/>
      <c r="R29" s="511"/>
      <c r="S29" s="511"/>
      <c r="T29" s="512"/>
      <c r="U29" s="513"/>
      <c r="V29" s="514"/>
      <c r="W29" s="515"/>
      <c r="X29" s="513"/>
      <c r="Y29" s="514"/>
      <c r="Z29" s="530">
        <f t="shared" si="1"/>
        <v>0</v>
      </c>
      <c r="AA29" s="531"/>
      <c r="AB29" s="532"/>
      <c r="AC29" s="519"/>
      <c r="AD29" s="520"/>
      <c r="AE29" s="520"/>
      <c r="AF29" s="520"/>
      <c r="AG29" s="521"/>
      <c r="AH29" s="497"/>
      <c r="AI29" s="498"/>
      <c r="AJ29" s="499"/>
      <c r="AK29" s="497"/>
      <c r="AL29" s="498"/>
      <c r="AM29" s="499"/>
      <c r="AN29" s="500"/>
      <c r="AO29" s="501"/>
      <c r="AP29" s="502"/>
    </row>
    <row r="30" spans="1:42" s="128" customFormat="1" ht="22.7" customHeight="1" x14ac:dyDescent="0.15">
      <c r="A30" s="503"/>
      <c r="B30" s="504"/>
      <c r="C30" s="504"/>
      <c r="D30" s="505"/>
      <c r="E30" s="528" t="str">
        <f t="shared" si="0"/>
        <v/>
      </c>
      <c r="F30" s="529"/>
      <c r="G30" s="508"/>
      <c r="H30" s="509"/>
      <c r="I30" s="509"/>
      <c r="J30" s="129" t="s">
        <v>166</v>
      </c>
      <c r="K30" s="509"/>
      <c r="L30" s="509"/>
      <c r="M30" s="509"/>
      <c r="N30" s="510"/>
      <c r="O30" s="510"/>
      <c r="P30" s="510"/>
      <c r="Q30" s="511"/>
      <c r="R30" s="511"/>
      <c r="S30" s="511"/>
      <c r="T30" s="512"/>
      <c r="U30" s="513"/>
      <c r="V30" s="514"/>
      <c r="W30" s="515"/>
      <c r="X30" s="513"/>
      <c r="Y30" s="514"/>
      <c r="Z30" s="530">
        <f t="shared" si="1"/>
        <v>0</v>
      </c>
      <c r="AA30" s="531"/>
      <c r="AB30" s="532"/>
      <c r="AC30" s="519"/>
      <c r="AD30" s="520"/>
      <c r="AE30" s="520"/>
      <c r="AF30" s="520"/>
      <c r="AG30" s="521"/>
      <c r="AH30" s="497"/>
      <c r="AI30" s="498"/>
      <c r="AJ30" s="499"/>
      <c r="AK30" s="497"/>
      <c r="AL30" s="498"/>
      <c r="AM30" s="499"/>
      <c r="AN30" s="500"/>
      <c r="AO30" s="501"/>
      <c r="AP30" s="502"/>
    </row>
    <row r="31" spans="1:42" s="128" customFormat="1" ht="22.7" customHeight="1" x14ac:dyDescent="0.15">
      <c r="A31" s="503"/>
      <c r="B31" s="504"/>
      <c r="C31" s="504"/>
      <c r="D31" s="505"/>
      <c r="E31" s="528" t="str">
        <f t="shared" si="0"/>
        <v/>
      </c>
      <c r="F31" s="529"/>
      <c r="G31" s="525"/>
      <c r="H31" s="526"/>
      <c r="I31" s="526"/>
      <c r="J31" s="130" t="s">
        <v>166</v>
      </c>
      <c r="K31" s="526"/>
      <c r="L31" s="526"/>
      <c r="M31" s="526"/>
      <c r="N31" s="510"/>
      <c r="O31" s="510"/>
      <c r="P31" s="510"/>
      <c r="Q31" s="527"/>
      <c r="R31" s="527"/>
      <c r="S31" s="527"/>
      <c r="T31" s="512"/>
      <c r="U31" s="513"/>
      <c r="V31" s="514"/>
      <c r="W31" s="515"/>
      <c r="X31" s="513"/>
      <c r="Y31" s="514"/>
      <c r="Z31" s="530">
        <f t="shared" si="1"/>
        <v>0</v>
      </c>
      <c r="AA31" s="531"/>
      <c r="AB31" s="532"/>
      <c r="AC31" s="519"/>
      <c r="AD31" s="520"/>
      <c r="AE31" s="520"/>
      <c r="AF31" s="520"/>
      <c r="AG31" s="521"/>
      <c r="AH31" s="497"/>
      <c r="AI31" s="498"/>
      <c r="AJ31" s="499"/>
      <c r="AK31" s="497"/>
      <c r="AL31" s="498"/>
      <c r="AM31" s="499"/>
      <c r="AN31" s="500"/>
      <c r="AO31" s="501"/>
      <c r="AP31" s="502"/>
    </row>
    <row r="32" spans="1:42" s="128" customFormat="1" ht="22.7" customHeight="1" x14ac:dyDescent="0.15">
      <c r="A32" s="503"/>
      <c r="B32" s="504"/>
      <c r="C32" s="504"/>
      <c r="D32" s="505"/>
      <c r="E32" s="528" t="str">
        <f t="shared" si="0"/>
        <v/>
      </c>
      <c r="F32" s="529"/>
      <c r="G32" s="508"/>
      <c r="H32" s="509"/>
      <c r="I32" s="509"/>
      <c r="J32" s="129" t="s">
        <v>166</v>
      </c>
      <c r="K32" s="509"/>
      <c r="L32" s="509"/>
      <c r="M32" s="509"/>
      <c r="N32" s="510"/>
      <c r="O32" s="510"/>
      <c r="P32" s="510"/>
      <c r="Q32" s="511"/>
      <c r="R32" s="511"/>
      <c r="S32" s="511"/>
      <c r="T32" s="512"/>
      <c r="U32" s="513"/>
      <c r="V32" s="514"/>
      <c r="W32" s="515"/>
      <c r="X32" s="513"/>
      <c r="Y32" s="514"/>
      <c r="Z32" s="530">
        <f t="shared" si="1"/>
        <v>0</v>
      </c>
      <c r="AA32" s="531"/>
      <c r="AB32" s="532"/>
      <c r="AC32" s="519"/>
      <c r="AD32" s="520"/>
      <c r="AE32" s="520"/>
      <c r="AF32" s="520"/>
      <c r="AG32" s="521"/>
      <c r="AH32" s="497"/>
      <c r="AI32" s="498"/>
      <c r="AJ32" s="499"/>
      <c r="AK32" s="497"/>
      <c r="AL32" s="498"/>
      <c r="AM32" s="499"/>
      <c r="AN32" s="500"/>
      <c r="AO32" s="501"/>
      <c r="AP32" s="502"/>
    </row>
    <row r="33" spans="1:42" s="128" customFormat="1" ht="22.7" customHeight="1" x14ac:dyDescent="0.15">
      <c r="A33" s="503"/>
      <c r="B33" s="504"/>
      <c r="C33" s="504"/>
      <c r="D33" s="505"/>
      <c r="E33" s="528" t="str">
        <f t="shared" si="0"/>
        <v/>
      </c>
      <c r="F33" s="529"/>
      <c r="G33" s="508"/>
      <c r="H33" s="509"/>
      <c r="I33" s="509"/>
      <c r="J33" s="129" t="s">
        <v>166</v>
      </c>
      <c r="K33" s="509"/>
      <c r="L33" s="509"/>
      <c r="M33" s="509"/>
      <c r="N33" s="510"/>
      <c r="O33" s="510"/>
      <c r="P33" s="510"/>
      <c r="Q33" s="511"/>
      <c r="R33" s="511"/>
      <c r="S33" s="511"/>
      <c r="T33" s="512"/>
      <c r="U33" s="513"/>
      <c r="V33" s="514"/>
      <c r="W33" s="515"/>
      <c r="X33" s="513"/>
      <c r="Y33" s="514"/>
      <c r="Z33" s="530">
        <f t="shared" si="1"/>
        <v>0</v>
      </c>
      <c r="AA33" s="531"/>
      <c r="AB33" s="532"/>
      <c r="AC33" s="519"/>
      <c r="AD33" s="520"/>
      <c r="AE33" s="520"/>
      <c r="AF33" s="520"/>
      <c r="AG33" s="521"/>
      <c r="AH33" s="497"/>
      <c r="AI33" s="498"/>
      <c r="AJ33" s="499"/>
      <c r="AK33" s="497"/>
      <c r="AL33" s="498"/>
      <c r="AM33" s="499"/>
      <c r="AN33" s="500"/>
      <c r="AO33" s="501"/>
      <c r="AP33" s="502"/>
    </row>
    <row r="34" spans="1:42" s="128" customFormat="1" ht="22.7" customHeight="1" thickBot="1" x14ac:dyDescent="0.2">
      <c r="A34" s="522"/>
      <c r="B34" s="523"/>
      <c r="C34" s="523"/>
      <c r="D34" s="524"/>
      <c r="E34" s="528" t="str">
        <f t="shared" si="0"/>
        <v/>
      </c>
      <c r="F34" s="529"/>
      <c r="G34" s="508"/>
      <c r="H34" s="509"/>
      <c r="I34" s="509"/>
      <c r="J34" s="130" t="s">
        <v>166</v>
      </c>
      <c r="K34" s="526"/>
      <c r="L34" s="526"/>
      <c r="M34" s="526"/>
      <c r="N34" s="510"/>
      <c r="O34" s="510"/>
      <c r="P34" s="510"/>
      <c r="Q34" s="527"/>
      <c r="R34" s="527"/>
      <c r="S34" s="527"/>
      <c r="T34" s="512"/>
      <c r="U34" s="513"/>
      <c r="V34" s="514"/>
      <c r="W34" s="515"/>
      <c r="X34" s="513"/>
      <c r="Y34" s="514"/>
      <c r="Z34" s="530">
        <f t="shared" si="1"/>
        <v>0</v>
      </c>
      <c r="AA34" s="531"/>
      <c r="AB34" s="532"/>
      <c r="AC34" s="519"/>
      <c r="AD34" s="520"/>
      <c r="AE34" s="520"/>
      <c r="AF34" s="520"/>
      <c r="AG34" s="521"/>
      <c r="AH34" s="497"/>
      <c r="AI34" s="498"/>
      <c r="AJ34" s="499"/>
      <c r="AK34" s="497"/>
      <c r="AL34" s="498"/>
      <c r="AM34" s="499"/>
      <c r="AN34" s="500"/>
      <c r="AO34" s="501"/>
      <c r="AP34" s="502"/>
    </row>
    <row r="35" spans="1:42" s="128" customFormat="1" ht="22.7" hidden="1" customHeight="1" outlineLevel="1" x14ac:dyDescent="0.15">
      <c r="A35" s="522"/>
      <c r="B35" s="523"/>
      <c r="C35" s="523"/>
      <c r="D35" s="524"/>
      <c r="E35" s="506" t="str">
        <f t="shared" si="0"/>
        <v/>
      </c>
      <c r="F35" s="507"/>
      <c r="G35" s="508"/>
      <c r="H35" s="509"/>
      <c r="I35" s="509"/>
      <c r="J35" s="129" t="s">
        <v>166</v>
      </c>
      <c r="K35" s="509"/>
      <c r="L35" s="509"/>
      <c r="M35" s="509"/>
      <c r="N35" s="510"/>
      <c r="O35" s="510"/>
      <c r="P35" s="510"/>
      <c r="Q35" s="511"/>
      <c r="R35" s="511"/>
      <c r="S35" s="511"/>
      <c r="T35" s="512"/>
      <c r="U35" s="513"/>
      <c r="V35" s="514"/>
      <c r="W35" s="515"/>
      <c r="X35" s="513"/>
      <c r="Y35" s="514"/>
      <c r="Z35" s="516">
        <f t="shared" si="1"/>
        <v>0</v>
      </c>
      <c r="AA35" s="517"/>
      <c r="AB35" s="518"/>
      <c r="AC35" s="519"/>
      <c r="AD35" s="520"/>
      <c r="AE35" s="520"/>
      <c r="AF35" s="520"/>
      <c r="AG35" s="521"/>
      <c r="AH35" s="497"/>
      <c r="AI35" s="498"/>
      <c r="AJ35" s="499"/>
      <c r="AK35" s="497"/>
      <c r="AL35" s="498"/>
      <c r="AM35" s="499"/>
      <c r="AN35" s="500"/>
      <c r="AO35" s="501"/>
      <c r="AP35" s="502"/>
    </row>
    <row r="36" spans="1:42" s="128" customFormat="1" ht="22.7" hidden="1" customHeight="1" outlineLevel="1" x14ac:dyDescent="0.15">
      <c r="A36" s="522"/>
      <c r="B36" s="523"/>
      <c r="C36" s="523"/>
      <c r="D36" s="524"/>
      <c r="E36" s="506" t="str">
        <f t="shared" si="0"/>
        <v/>
      </c>
      <c r="F36" s="507"/>
      <c r="G36" s="508"/>
      <c r="H36" s="509"/>
      <c r="I36" s="509"/>
      <c r="J36" s="129" t="s">
        <v>166</v>
      </c>
      <c r="K36" s="509"/>
      <c r="L36" s="509"/>
      <c r="M36" s="509"/>
      <c r="N36" s="510"/>
      <c r="O36" s="510"/>
      <c r="P36" s="510"/>
      <c r="Q36" s="511"/>
      <c r="R36" s="511"/>
      <c r="S36" s="511"/>
      <c r="T36" s="512"/>
      <c r="U36" s="513"/>
      <c r="V36" s="514"/>
      <c r="W36" s="515"/>
      <c r="X36" s="513"/>
      <c r="Y36" s="514"/>
      <c r="Z36" s="516">
        <f t="shared" si="1"/>
        <v>0</v>
      </c>
      <c r="AA36" s="517"/>
      <c r="AB36" s="518"/>
      <c r="AC36" s="519"/>
      <c r="AD36" s="520"/>
      <c r="AE36" s="520"/>
      <c r="AF36" s="520"/>
      <c r="AG36" s="521"/>
      <c r="AH36" s="497"/>
      <c r="AI36" s="498"/>
      <c r="AJ36" s="499"/>
      <c r="AK36" s="497"/>
      <c r="AL36" s="498"/>
      <c r="AM36" s="499"/>
      <c r="AN36" s="500"/>
      <c r="AO36" s="501"/>
      <c r="AP36" s="502"/>
    </row>
    <row r="37" spans="1:42" s="128" customFormat="1" ht="22.7" hidden="1" customHeight="1" outlineLevel="1" x14ac:dyDescent="0.15">
      <c r="A37" s="522"/>
      <c r="B37" s="523"/>
      <c r="C37" s="523"/>
      <c r="D37" s="524"/>
      <c r="E37" s="506" t="str">
        <f t="shared" si="0"/>
        <v/>
      </c>
      <c r="F37" s="507"/>
      <c r="G37" s="508"/>
      <c r="H37" s="509"/>
      <c r="I37" s="509"/>
      <c r="J37" s="129" t="s">
        <v>166</v>
      </c>
      <c r="K37" s="509"/>
      <c r="L37" s="509"/>
      <c r="M37" s="509"/>
      <c r="N37" s="510"/>
      <c r="O37" s="510"/>
      <c r="P37" s="510"/>
      <c r="Q37" s="511"/>
      <c r="R37" s="511"/>
      <c r="S37" s="511"/>
      <c r="T37" s="512"/>
      <c r="U37" s="513"/>
      <c r="V37" s="514"/>
      <c r="W37" s="515"/>
      <c r="X37" s="513"/>
      <c r="Y37" s="514"/>
      <c r="Z37" s="516">
        <f t="shared" si="1"/>
        <v>0</v>
      </c>
      <c r="AA37" s="517"/>
      <c r="AB37" s="518"/>
      <c r="AC37" s="519"/>
      <c r="AD37" s="520"/>
      <c r="AE37" s="520"/>
      <c r="AF37" s="520"/>
      <c r="AG37" s="521"/>
      <c r="AH37" s="497"/>
      <c r="AI37" s="498"/>
      <c r="AJ37" s="499"/>
      <c r="AK37" s="497"/>
      <c r="AL37" s="498"/>
      <c r="AM37" s="499"/>
      <c r="AN37" s="500"/>
      <c r="AO37" s="501"/>
      <c r="AP37" s="502"/>
    </row>
    <row r="38" spans="1:42" s="128" customFormat="1" ht="22.7" hidden="1" customHeight="1" outlineLevel="1" x14ac:dyDescent="0.15">
      <c r="A38" s="522"/>
      <c r="B38" s="523"/>
      <c r="C38" s="523"/>
      <c r="D38" s="524"/>
      <c r="E38" s="506" t="str">
        <f t="shared" si="0"/>
        <v/>
      </c>
      <c r="F38" s="507"/>
      <c r="G38" s="525"/>
      <c r="H38" s="526"/>
      <c r="I38" s="526"/>
      <c r="J38" s="130" t="s">
        <v>166</v>
      </c>
      <c r="K38" s="526"/>
      <c r="L38" s="526"/>
      <c r="M38" s="526"/>
      <c r="N38" s="510"/>
      <c r="O38" s="510"/>
      <c r="P38" s="510"/>
      <c r="Q38" s="527"/>
      <c r="R38" s="527"/>
      <c r="S38" s="527"/>
      <c r="T38" s="512"/>
      <c r="U38" s="513"/>
      <c r="V38" s="514"/>
      <c r="W38" s="515"/>
      <c r="X38" s="513"/>
      <c r="Y38" s="514"/>
      <c r="Z38" s="516">
        <f t="shared" si="1"/>
        <v>0</v>
      </c>
      <c r="AA38" s="517"/>
      <c r="AB38" s="518"/>
      <c r="AC38" s="519"/>
      <c r="AD38" s="520"/>
      <c r="AE38" s="520"/>
      <c r="AF38" s="520"/>
      <c r="AG38" s="521"/>
      <c r="AH38" s="497"/>
      <c r="AI38" s="498"/>
      <c r="AJ38" s="499"/>
      <c r="AK38" s="497"/>
      <c r="AL38" s="498"/>
      <c r="AM38" s="499"/>
      <c r="AN38" s="500"/>
      <c r="AO38" s="501"/>
      <c r="AP38" s="502"/>
    </row>
    <row r="39" spans="1:42" s="128" customFormat="1" ht="22.7" hidden="1" customHeight="1" outlineLevel="1" x14ac:dyDescent="0.15">
      <c r="A39" s="503"/>
      <c r="B39" s="504"/>
      <c r="C39" s="504"/>
      <c r="D39" s="505"/>
      <c r="E39" s="506" t="str">
        <f t="shared" si="0"/>
        <v/>
      </c>
      <c r="F39" s="507"/>
      <c r="G39" s="508"/>
      <c r="H39" s="509"/>
      <c r="I39" s="509"/>
      <c r="J39" s="129" t="s">
        <v>166</v>
      </c>
      <c r="K39" s="509"/>
      <c r="L39" s="509"/>
      <c r="M39" s="509"/>
      <c r="N39" s="510"/>
      <c r="O39" s="510"/>
      <c r="P39" s="510"/>
      <c r="Q39" s="511"/>
      <c r="R39" s="511"/>
      <c r="S39" s="511"/>
      <c r="T39" s="512"/>
      <c r="U39" s="513"/>
      <c r="V39" s="514"/>
      <c r="W39" s="515"/>
      <c r="X39" s="513"/>
      <c r="Y39" s="514"/>
      <c r="Z39" s="516">
        <f t="shared" si="1"/>
        <v>0</v>
      </c>
      <c r="AA39" s="517"/>
      <c r="AB39" s="518"/>
      <c r="AC39" s="519"/>
      <c r="AD39" s="520"/>
      <c r="AE39" s="520"/>
      <c r="AF39" s="520"/>
      <c r="AG39" s="521"/>
      <c r="AH39" s="497"/>
      <c r="AI39" s="498"/>
      <c r="AJ39" s="499"/>
      <c r="AK39" s="497"/>
      <c r="AL39" s="498"/>
      <c r="AM39" s="499"/>
      <c r="AN39" s="500"/>
      <c r="AO39" s="501"/>
      <c r="AP39" s="502"/>
    </row>
    <row r="40" spans="1:42" s="128" customFormat="1" ht="22.7" hidden="1" customHeight="1" outlineLevel="1" x14ac:dyDescent="0.15">
      <c r="A40" s="503"/>
      <c r="B40" s="504"/>
      <c r="C40" s="504"/>
      <c r="D40" s="505"/>
      <c r="E40" s="506" t="str">
        <f t="shared" si="0"/>
        <v/>
      </c>
      <c r="F40" s="507"/>
      <c r="G40" s="508"/>
      <c r="H40" s="509"/>
      <c r="I40" s="509"/>
      <c r="J40" s="129" t="s">
        <v>166</v>
      </c>
      <c r="K40" s="509"/>
      <c r="L40" s="509"/>
      <c r="M40" s="509"/>
      <c r="N40" s="510"/>
      <c r="O40" s="510"/>
      <c r="P40" s="510"/>
      <c r="Q40" s="511"/>
      <c r="R40" s="511"/>
      <c r="S40" s="511"/>
      <c r="T40" s="512"/>
      <c r="U40" s="513"/>
      <c r="V40" s="514"/>
      <c r="W40" s="515"/>
      <c r="X40" s="513"/>
      <c r="Y40" s="514"/>
      <c r="Z40" s="516">
        <f t="shared" si="1"/>
        <v>0</v>
      </c>
      <c r="AA40" s="517"/>
      <c r="AB40" s="518"/>
      <c r="AC40" s="519"/>
      <c r="AD40" s="520"/>
      <c r="AE40" s="520"/>
      <c r="AF40" s="520"/>
      <c r="AG40" s="521"/>
      <c r="AH40" s="497"/>
      <c r="AI40" s="498"/>
      <c r="AJ40" s="499"/>
      <c r="AK40" s="497"/>
      <c r="AL40" s="498"/>
      <c r="AM40" s="499"/>
      <c r="AN40" s="500"/>
      <c r="AO40" s="501"/>
      <c r="AP40" s="502"/>
    </row>
    <row r="41" spans="1:42" s="128" customFormat="1" ht="22.7" hidden="1" customHeight="1" outlineLevel="1" x14ac:dyDescent="0.15">
      <c r="A41" s="503"/>
      <c r="B41" s="504"/>
      <c r="C41" s="504"/>
      <c r="D41" s="505"/>
      <c r="E41" s="506" t="str">
        <f t="shared" si="0"/>
        <v/>
      </c>
      <c r="F41" s="507"/>
      <c r="G41" s="508"/>
      <c r="H41" s="509"/>
      <c r="I41" s="509"/>
      <c r="J41" s="129" t="s">
        <v>166</v>
      </c>
      <c r="K41" s="509"/>
      <c r="L41" s="509"/>
      <c r="M41" s="509"/>
      <c r="N41" s="510"/>
      <c r="O41" s="510"/>
      <c r="P41" s="510"/>
      <c r="Q41" s="511"/>
      <c r="R41" s="511"/>
      <c r="S41" s="511"/>
      <c r="T41" s="512"/>
      <c r="U41" s="513"/>
      <c r="V41" s="514"/>
      <c r="W41" s="515"/>
      <c r="X41" s="513"/>
      <c r="Y41" s="514"/>
      <c r="Z41" s="516">
        <f t="shared" si="1"/>
        <v>0</v>
      </c>
      <c r="AA41" s="517"/>
      <c r="AB41" s="518"/>
      <c r="AC41" s="519"/>
      <c r="AD41" s="520"/>
      <c r="AE41" s="520"/>
      <c r="AF41" s="520"/>
      <c r="AG41" s="521"/>
      <c r="AH41" s="497"/>
      <c r="AI41" s="498"/>
      <c r="AJ41" s="499"/>
      <c r="AK41" s="497"/>
      <c r="AL41" s="498"/>
      <c r="AM41" s="499"/>
      <c r="AN41" s="500"/>
      <c r="AO41" s="501"/>
      <c r="AP41" s="502"/>
    </row>
    <row r="42" spans="1:42" s="128" customFormat="1" ht="22.7" hidden="1" customHeight="1" outlineLevel="1" x14ac:dyDescent="0.15">
      <c r="A42" s="522"/>
      <c r="B42" s="523"/>
      <c r="C42" s="523"/>
      <c r="D42" s="524"/>
      <c r="E42" s="506" t="str">
        <f t="shared" si="0"/>
        <v/>
      </c>
      <c r="F42" s="507"/>
      <c r="G42" s="508"/>
      <c r="H42" s="509"/>
      <c r="I42" s="509"/>
      <c r="J42" s="129" t="s">
        <v>166</v>
      </c>
      <c r="K42" s="509"/>
      <c r="L42" s="509"/>
      <c r="M42" s="509"/>
      <c r="N42" s="510"/>
      <c r="O42" s="510"/>
      <c r="P42" s="510"/>
      <c r="Q42" s="511"/>
      <c r="R42" s="511"/>
      <c r="S42" s="511"/>
      <c r="T42" s="512"/>
      <c r="U42" s="513"/>
      <c r="V42" s="514"/>
      <c r="W42" s="515"/>
      <c r="X42" s="513"/>
      <c r="Y42" s="514"/>
      <c r="Z42" s="516">
        <f t="shared" si="1"/>
        <v>0</v>
      </c>
      <c r="AA42" s="517"/>
      <c r="AB42" s="518"/>
      <c r="AC42" s="519"/>
      <c r="AD42" s="520"/>
      <c r="AE42" s="520"/>
      <c r="AF42" s="520"/>
      <c r="AG42" s="521"/>
      <c r="AH42" s="497"/>
      <c r="AI42" s="498"/>
      <c r="AJ42" s="499"/>
      <c r="AK42" s="497"/>
      <c r="AL42" s="498"/>
      <c r="AM42" s="499"/>
      <c r="AN42" s="500"/>
      <c r="AO42" s="501"/>
      <c r="AP42" s="502"/>
    </row>
    <row r="43" spans="1:42" s="128" customFormat="1" ht="22.7" hidden="1" customHeight="1" outlineLevel="1" x14ac:dyDescent="0.15">
      <c r="A43" s="522"/>
      <c r="B43" s="523"/>
      <c r="C43" s="523"/>
      <c r="D43" s="524"/>
      <c r="E43" s="506" t="str">
        <f t="shared" si="0"/>
        <v/>
      </c>
      <c r="F43" s="507"/>
      <c r="G43" s="508"/>
      <c r="H43" s="509"/>
      <c r="I43" s="509"/>
      <c r="J43" s="129" t="s">
        <v>166</v>
      </c>
      <c r="K43" s="509"/>
      <c r="L43" s="509"/>
      <c r="M43" s="509"/>
      <c r="N43" s="510"/>
      <c r="O43" s="510"/>
      <c r="P43" s="510"/>
      <c r="Q43" s="511"/>
      <c r="R43" s="511"/>
      <c r="S43" s="511"/>
      <c r="T43" s="512"/>
      <c r="U43" s="513"/>
      <c r="V43" s="514"/>
      <c r="W43" s="515"/>
      <c r="X43" s="513"/>
      <c r="Y43" s="514"/>
      <c r="Z43" s="516">
        <f t="shared" si="1"/>
        <v>0</v>
      </c>
      <c r="AA43" s="517"/>
      <c r="AB43" s="518"/>
      <c r="AC43" s="519"/>
      <c r="AD43" s="520"/>
      <c r="AE43" s="520"/>
      <c r="AF43" s="520"/>
      <c r="AG43" s="521"/>
      <c r="AH43" s="497"/>
      <c r="AI43" s="498"/>
      <c r="AJ43" s="499"/>
      <c r="AK43" s="497"/>
      <c r="AL43" s="498"/>
      <c r="AM43" s="499"/>
      <c r="AN43" s="500"/>
      <c r="AO43" s="501"/>
      <c r="AP43" s="502"/>
    </row>
    <row r="44" spans="1:42" s="128" customFormat="1" ht="22.7" hidden="1" customHeight="1" outlineLevel="1" x14ac:dyDescent="0.15">
      <c r="A44" s="522"/>
      <c r="B44" s="523"/>
      <c r="C44" s="523"/>
      <c r="D44" s="524"/>
      <c r="E44" s="506" t="str">
        <f t="shared" si="0"/>
        <v/>
      </c>
      <c r="F44" s="507"/>
      <c r="G44" s="525"/>
      <c r="H44" s="526"/>
      <c r="I44" s="526"/>
      <c r="J44" s="130" t="s">
        <v>166</v>
      </c>
      <c r="K44" s="526"/>
      <c r="L44" s="526"/>
      <c r="M44" s="526"/>
      <c r="N44" s="510"/>
      <c r="O44" s="510"/>
      <c r="P44" s="510"/>
      <c r="Q44" s="527"/>
      <c r="R44" s="527"/>
      <c r="S44" s="527"/>
      <c r="T44" s="512"/>
      <c r="U44" s="513"/>
      <c r="V44" s="514"/>
      <c r="W44" s="515"/>
      <c r="X44" s="513"/>
      <c r="Y44" s="514"/>
      <c r="Z44" s="516">
        <f t="shared" si="1"/>
        <v>0</v>
      </c>
      <c r="AA44" s="517"/>
      <c r="AB44" s="518"/>
      <c r="AC44" s="519"/>
      <c r="AD44" s="520"/>
      <c r="AE44" s="520"/>
      <c r="AF44" s="520"/>
      <c r="AG44" s="521"/>
      <c r="AH44" s="497"/>
      <c r="AI44" s="498"/>
      <c r="AJ44" s="499"/>
      <c r="AK44" s="497"/>
      <c r="AL44" s="498"/>
      <c r="AM44" s="499"/>
      <c r="AN44" s="500"/>
      <c r="AO44" s="501"/>
      <c r="AP44" s="502"/>
    </row>
    <row r="45" spans="1:42" s="128" customFormat="1" ht="22.7" hidden="1" customHeight="1" outlineLevel="1" x14ac:dyDescent="0.15">
      <c r="A45" s="503"/>
      <c r="B45" s="504"/>
      <c r="C45" s="504"/>
      <c r="D45" s="505"/>
      <c r="E45" s="506" t="str">
        <f t="shared" si="0"/>
        <v/>
      </c>
      <c r="F45" s="507"/>
      <c r="G45" s="508"/>
      <c r="H45" s="509"/>
      <c r="I45" s="509"/>
      <c r="J45" s="129" t="s">
        <v>166</v>
      </c>
      <c r="K45" s="509"/>
      <c r="L45" s="509"/>
      <c r="M45" s="509"/>
      <c r="N45" s="510"/>
      <c r="O45" s="510"/>
      <c r="P45" s="510"/>
      <c r="Q45" s="511"/>
      <c r="R45" s="511"/>
      <c r="S45" s="511"/>
      <c r="T45" s="512"/>
      <c r="U45" s="513"/>
      <c r="V45" s="514"/>
      <c r="W45" s="515"/>
      <c r="X45" s="513"/>
      <c r="Y45" s="514"/>
      <c r="Z45" s="516">
        <f t="shared" si="1"/>
        <v>0</v>
      </c>
      <c r="AA45" s="517"/>
      <c r="AB45" s="518"/>
      <c r="AC45" s="519"/>
      <c r="AD45" s="520"/>
      <c r="AE45" s="520"/>
      <c r="AF45" s="520"/>
      <c r="AG45" s="521"/>
      <c r="AH45" s="497"/>
      <c r="AI45" s="498"/>
      <c r="AJ45" s="499"/>
      <c r="AK45" s="497"/>
      <c r="AL45" s="498"/>
      <c r="AM45" s="499"/>
      <c r="AN45" s="500"/>
      <c r="AO45" s="501"/>
      <c r="AP45" s="502"/>
    </row>
    <row r="46" spans="1:42" s="128" customFormat="1" ht="22.7" hidden="1" customHeight="1" outlineLevel="1" x14ac:dyDescent="0.15">
      <c r="A46" s="503"/>
      <c r="B46" s="504"/>
      <c r="C46" s="504"/>
      <c r="D46" s="505"/>
      <c r="E46" s="506" t="str">
        <f t="shared" si="0"/>
        <v/>
      </c>
      <c r="F46" s="507"/>
      <c r="G46" s="508"/>
      <c r="H46" s="509"/>
      <c r="I46" s="509"/>
      <c r="J46" s="129" t="s">
        <v>166</v>
      </c>
      <c r="K46" s="509"/>
      <c r="L46" s="509"/>
      <c r="M46" s="509"/>
      <c r="N46" s="510"/>
      <c r="O46" s="510"/>
      <c r="P46" s="510"/>
      <c r="Q46" s="511"/>
      <c r="R46" s="511"/>
      <c r="S46" s="511"/>
      <c r="T46" s="512"/>
      <c r="U46" s="513"/>
      <c r="V46" s="514"/>
      <c r="W46" s="515"/>
      <c r="X46" s="513"/>
      <c r="Y46" s="514"/>
      <c r="Z46" s="516">
        <f t="shared" si="1"/>
        <v>0</v>
      </c>
      <c r="AA46" s="517"/>
      <c r="AB46" s="518"/>
      <c r="AC46" s="519"/>
      <c r="AD46" s="520"/>
      <c r="AE46" s="520"/>
      <c r="AF46" s="520"/>
      <c r="AG46" s="521"/>
      <c r="AH46" s="497"/>
      <c r="AI46" s="498"/>
      <c r="AJ46" s="499"/>
      <c r="AK46" s="497"/>
      <c r="AL46" s="498"/>
      <c r="AM46" s="499"/>
      <c r="AN46" s="500"/>
      <c r="AO46" s="501"/>
      <c r="AP46" s="502"/>
    </row>
    <row r="47" spans="1:42" s="128" customFormat="1" ht="22.7" hidden="1" customHeight="1" outlineLevel="1" x14ac:dyDescent="0.15">
      <c r="A47" s="503"/>
      <c r="B47" s="504"/>
      <c r="C47" s="504"/>
      <c r="D47" s="505"/>
      <c r="E47" s="506" t="str">
        <f t="shared" si="0"/>
        <v/>
      </c>
      <c r="F47" s="507"/>
      <c r="G47" s="508"/>
      <c r="H47" s="509"/>
      <c r="I47" s="509"/>
      <c r="J47" s="129" t="s">
        <v>166</v>
      </c>
      <c r="K47" s="509"/>
      <c r="L47" s="509"/>
      <c r="M47" s="509"/>
      <c r="N47" s="510"/>
      <c r="O47" s="510"/>
      <c r="P47" s="510"/>
      <c r="Q47" s="511"/>
      <c r="R47" s="511"/>
      <c r="S47" s="511"/>
      <c r="T47" s="512"/>
      <c r="U47" s="513"/>
      <c r="V47" s="514"/>
      <c r="W47" s="515"/>
      <c r="X47" s="513"/>
      <c r="Y47" s="514"/>
      <c r="Z47" s="516">
        <f t="shared" si="1"/>
        <v>0</v>
      </c>
      <c r="AA47" s="517"/>
      <c r="AB47" s="518"/>
      <c r="AC47" s="519"/>
      <c r="AD47" s="520"/>
      <c r="AE47" s="520"/>
      <c r="AF47" s="520"/>
      <c r="AG47" s="521"/>
      <c r="AH47" s="497"/>
      <c r="AI47" s="498"/>
      <c r="AJ47" s="499"/>
      <c r="AK47" s="497"/>
      <c r="AL47" s="498"/>
      <c r="AM47" s="499"/>
      <c r="AN47" s="500"/>
      <c r="AO47" s="501"/>
      <c r="AP47" s="502"/>
    </row>
    <row r="48" spans="1:42" s="128" customFormat="1" ht="22.7" hidden="1" customHeight="1" outlineLevel="1" x14ac:dyDescent="0.15">
      <c r="A48" s="503"/>
      <c r="B48" s="504"/>
      <c r="C48" s="504"/>
      <c r="D48" s="505"/>
      <c r="E48" s="506" t="str">
        <f t="shared" si="0"/>
        <v/>
      </c>
      <c r="F48" s="507"/>
      <c r="G48" s="525"/>
      <c r="H48" s="526"/>
      <c r="I48" s="526"/>
      <c r="J48" s="130" t="s">
        <v>166</v>
      </c>
      <c r="K48" s="526"/>
      <c r="L48" s="526"/>
      <c r="M48" s="526"/>
      <c r="N48" s="510"/>
      <c r="O48" s="510"/>
      <c r="P48" s="510"/>
      <c r="Q48" s="527"/>
      <c r="R48" s="527"/>
      <c r="S48" s="527"/>
      <c r="T48" s="512"/>
      <c r="U48" s="513"/>
      <c r="V48" s="514"/>
      <c r="W48" s="515"/>
      <c r="X48" s="513"/>
      <c r="Y48" s="514"/>
      <c r="Z48" s="516">
        <f t="shared" si="1"/>
        <v>0</v>
      </c>
      <c r="AA48" s="517"/>
      <c r="AB48" s="518"/>
      <c r="AC48" s="519"/>
      <c r="AD48" s="520"/>
      <c r="AE48" s="520"/>
      <c r="AF48" s="520"/>
      <c r="AG48" s="521"/>
      <c r="AH48" s="497"/>
      <c r="AI48" s="498"/>
      <c r="AJ48" s="499"/>
      <c r="AK48" s="497"/>
      <c r="AL48" s="498"/>
      <c r="AM48" s="499"/>
      <c r="AN48" s="500"/>
      <c r="AO48" s="501"/>
      <c r="AP48" s="502"/>
    </row>
    <row r="49" spans="1:42" s="128" customFormat="1" ht="22.7" hidden="1" customHeight="1" outlineLevel="1" x14ac:dyDescent="0.15">
      <c r="A49" s="503"/>
      <c r="B49" s="504"/>
      <c r="C49" s="504"/>
      <c r="D49" s="505"/>
      <c r="E49" s="506" t="str">
        <f t="shared" si="0"/>
        <v/>
      </c>
      <c r="F49" s="507"/>
      <c r="G49" s="508"/>
      <c r="H49" s="509"/>
      <c r="I49" s="509"/>
      <c r="J49" s="129" t="s">
        <v>166</v>
      </c>
      <c r="K49" s="509"/>
      <c r="L49" s="509"/>
      <c r="M49" s="509"/>
      <c r="N49" s="510"/>
      <c r="O49" s="510"/>
      <c r="P49" s="510"/>
      <c r="Q49" s="511"/>
      <c r="R49" s="511"/>
      <c r="S49" s="511"/>
      <c r="T49" s="512"/>
      <c r="U49" s="513"/>
      <c r="V49" s="514"/>
      <c r="W49" s="515"/>
      <c r="X49" s="513"/>
      <c r="Y49" s="514"/>
      <c r="Z49" s="516">
        <f t="shared" si="1"/>
        <v>0</v>
      </c>
      <c r="AA49" s="517"/>
      <c r="AB49" s="518"/>
      <c r="AC49" s="519"/>
      <c r="AD49" s="520"/>
      <c r="AE49" s="520"/>
      <c r="AF49" s="520"/>
      <c r="AG49" s="521"/>
      <c r="AH49" s="497"/>
      <c r="AI49" s="498"/>
      <c r="AJ49" s="499"/>
      <c r="AK49" s="497"/>
      <c r="AL49" s="498"/>
      <c r="AM49" s="499"/>
      <c r="AN49" s="500"/>
      <c r="AO49" s="501"/>
      <c r="AP49" s="502"/>
    </row>
    <row r="50" spans="1:42" s="128" customFormat="1" ht="22.7" hidden="1" customHeight="1" outlineLevel="1" x14ac:dyDescent="0.15">
      <c r="A50" s="503"/>
      <c r="B50" s="504"/>
      <c r="C50" s="504"/>
      <c r="D50" s="505"/>
      <c r="E50" s="506" t="str">
        <f t="shared" si="0"/>
        <v/>
      </c>
      <c r="F50" s="507"/>
      <c r="G50" s="508"/>
      <c r="H50" s="509"/>
      <c r="I50" s="509"/>
      <c r="J50" s="129" t="s">
        <v>166</v>
      </c>
      <c r="K50" s="509"/>
      <c r="L50" s="509"/>
      <c r="M50" s="509"/>
      <c r="N50" s="510"/>
      <c r="O50" s="510"/>
      <c r="P50" s="510"/>
      <c r="Q50" s="511"/>
      <c r="R50" s="511"/>
      <c r="S50" s="511"/>
      <c r="T50" s="512"/>
      <c r="U50" s="513"/>
      <c r="V50" s="514"/>
      <c r="W50" s="515"/>
      <c r="X50" s="513"/>
      <c r="Y50" s="514"/>
      <c r="Z50" s="516">
        <f t="shared" si="1"/>
        <v>0</v>
      </c>
      <c r="AA50" s="517"/>
      <c r="AB50" s="518"/>
      <c r="AC50" s="519"/>
      <c r="AD50" s="520"/>
      <c r="AE50" s="520"/>
      <c r="AF50" s="520"/>
      <c r="AG50" s="521"/>
      <c r="AH50" s="497"/>
      <c r="AI50" s="498"/>
      <c r="AJ50" s="499"/>
      <c r="AK50" s="497"/>
      <c r="AL50" s="498"/>
      <c r="AM50" s="499"/>
      <c r="AN50" s="500"/>
      <c r="AO50" s="501"/>
      <c r="AP50" s="502"/>
    </row>
    <row r="51" spans="1:42" s="128" customFormat="1" ht="22.7" hidden="1" customHeight="1" outlineLevel="1" thickBot="1" x14ac:dyDescent="0.2">
      <c r="A51" s="503"/>
      <c r="B51" s="504"/>
      <c r="C51" s="504"/>
      <c r="D51" s="505"/>
      <c r="E51" s="506" t="str">
        <f t="shared" si="0"/>
        <v/>
      </c>
      <c r="F51" s="507"/>
      <c r="G51" s="562"/>
      <c r="H51" s="563"/>
      <c r="I51" s="563"/>
      <c r="J51" s="23" t="s">
        <v>166</v>
      </c>
      <c r="K51" s="563"/>
      <c r="L51" s="563"/>
      <c r="M51" s="563"/>
      <c r="N51" s="510"/>
      <c r="O51" s="510"/>
      <c r="P51" s="510"/>
      <c r="Q51" s="564"/>
      <c r="R51" s="564"/>
      <c r="S51" s="564"/>
      <c r="T51" s="565"/>
      <c r="U51" s="566"/>
      <c r="V51" s="567"/>
      <c r="W51" s="568"/>
      <c r="X51" s="566"/>
      <c r="Y51" s="567"/>
      <c r="Z51" s="569">
        <f t="shared" si="1"/>
        <v>0</v>
      </c>
      <c r="AA51" s="570"/>
      <c r="AB51" s="571"/>
      <c r="AC51" s="519"/>
      <c r="AD51" s="520"/>
      <c r="AE51" s="520"/>
      <c r="AF51" s="520"/>
      <c r="AG51" s="521"/>
      <c r="AH51" s="552"/>
      <c r="AI51" s="553"/>
      <c r="AJ51" s="554"/>
      <c r="AK51" s="552"/>
      <c r="AL51" s="553"/>
      <c r="AM51" s="554"/>
      <c r="AN51" s="555"/>
      <c r="AO51" s="556"/>
      <c r="AP51" s="557"/>
    </row>
    <row r="52" spans="1:42" ht="15" customHeight="1" collapsed="1" thickTop="1" x14ac:dyDescent="0.15">
      <c r="A52" s="558" t="s">
        <v>165</v>
      </c>
      <c r="B52" s="559"/>
      <c r="C52" s="559"/>
      <c r="D52" s="559"/>
      <c r="E52" s="559"/>
      <c r="F52" s="559"/>
      <c r="G52" s="559"/>
      <c r="H52" s="559"/>
      <c r="I52" s="559"/>
      <c r="J52" s="559"/>
      <c r="K52" s="559"/>
      <c r="L52" s="559"/>
      <c r="M52" s="559"/>
      <c r="N52" s="559"/>
      <c r="O52" s="559"/>
      <c r="P52" s="559"/>
      <c r="Q52" s="559"/>
      <c r="R52" s="559"/>
      <c r="S52" s="559"/>
      <c r="T52" s="559"/>
      <c r="U52" s="559"/>
      <c r="V52" s="559"/>
      <c r="W52" s="559"/>
      <c r="X52" s="559"/>
      <c r="Y52" s="559"/>
      <c r="Z52" s="540" t="s">
        <v>164</v>
      </c>
      <c r="AA52" s="541"/>
      <c r="AB52" s="542"/>
      <c r="AC52" s="540" t="s">
        <v>163</v>
      </c>
      <c r="AD52" s="541"/>
      <c r="AE52" s="541"/>
      <c r="AF52" s="541"/>
      <c r="AG52" s="542"/>
      <c r="AH52" s="540" t="s">
        <v>162</v>
      </c>
      <c r="AI52" s="541"/>
      <c r="AJ52" s="542"/>
      <c r="AK52" s="540" t="s">
        <v>161</v>
      </c>
      <c r="AL52" s="541"/>
      <c r="AM52" s="542"/>
      <c r="AN52" s="543"/>
      <c r="AO52" s="544"/>
      <c r="AP52" s="545"/>
    </row>
    <row r="53" spans="1:42" ht="22.7" customHeight="1" thickBot="1" x14ac:dyDescent="0.2">
      <c r="A53" s="560"/>
      <c r="B53" s="561"/>
      <c r="C53" s="561"/>
      <c r="D53" s="561"/>
      <c r="E53" s="561"/>
      <c r="F53" s="561"/>
      <c r="G53" s="561"/>
      <c r="H53" s="561"/>
      <c r="I53" s="561"/>
      <c r="J53" s="561"/>
      <c r="K53" s="561"/>
      <c r="L53" s="561"/>
      <c r="M53" s="561"/>
      <c r="N53" s="561"/>
      <c r="O53" s="561"/>
      <c r="P53" s="561"/>
      <c r="Q53" s="561"/>
      <c r="R53" s="561"/>
      <c r="S53" s="561"/>
      <c r="T53" s="561"/>
      <c r="U53" s="561"/>
      <c r="V53" s="561"/>
      <c r="W53" s="561"/>
      <c r="X53" s="561"/>
      <c r="Y53" s="561"/>
      <c r="Z53" s="549">
        <f>SUM(Z23:AB51)</f>
        <v>0</v>
      </c>
      <c r="AA53" s="550"/>
      <c r="AB53" s="551"/>
      <c r="AC53" s="549">
        <f>ROUNDDOWN((SUMIFS(Q23:S51,N23:P51,"自家用車")),0)*37</f>
        <v>0</v>
      </c>
      <c r="AD53" s="550"/>
      <c r="AE53" s="550"/>
      <c r="AF53" s="550"/>
      <c r="AG53" s="551"/>
      <c r="AH53" s="549">
        <f>SUM(AH23:AJ51)</f>
        <v>0</v>
      </c>
      <c r="AI53" s="550"/>
      <c r="AJ53" s="551"/>
      <c r="AK53" s="549">
        <f>SUM(AK23:AM51)</f>
        <v>0</v>
      </c>
      <c r="AL53" s="550"/>
      <c r="AM53" s="551"/>
      <c r="AN53" s="546"/>
      <c r="AO53" s="547"/>
      <c r="AP53" s="548"/>
    </row>
    <row r="54" spans="1:42" ht="11.25" customHeight="1" thickBot="1" x14ac:dyDescent="0.2">
      <c r="A54" s="582"/>
      <c r="B54" s="582"/>
      <c r="C54" s="582"/>
      <c r="D54" s="582"/>
      <c r="E54" s="582"/>
      <c r="F54" s="582"/>
      <c r="G54" s="582"/>
      <c r="H54" s="582"/>
      <c r="I54" s="582"/>
      <c r="J54" s="582"/>
      <c r="K54" s="582"/>
      <c r="L54" s="582"/>
      <c r="M54" s="582"/>
      <c r="N54" s="582"/>
      <c r="O54" s="582"/>
      <c r="P54" s="582"/>
      <c r="Q54" s="582"/>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row>
    <row r="55" spans="1:42" ht="15" customHeight="1" x14ac:dyDescent="0.15">
      <c r="A55" s="583" t="s">
        <v>160</v>
      </c>
      <c r="B55" s="584"/>
      <c r="C55" s="584"/>
      <c r="D55" s="584"/>
      <c r="E55" s="20"/>
      <c r="F55" s="21" t="s">
        <v>159</v>
      </c>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19"/>
    </row>
    <row r="56" spans="1:42" ht="15" customHeight="1" x14ac:dyDescent="0.15">
      <c r="A56" s="534"/>
      <c r="B56" s="535"/>
      <c r="C56" s="535"/>
      <c r="D56" s="535"/>
      <c r="E56" s="535"/>
      <c r="F56" s="535"/>
      <c r="G56" s="535"/>
      <c r="H56" s="535"/>
      <c r="I56" s="535"/>
      <c r="J56" s="535"/>
      <c r="K56" s="535"/>
      <c r="L56" s="535"/>
      <c r="M56" s="535"/>
      <c r="N56" s="535"/>
      <c r="O56" s="535"/>
      <c r="P56" s="535"/>
      <c r="Q56" s="535"/>
      <c r="R56" s="535"/>
      <c r="S56" s="535"/>
      <c r="T56" s="535"/>
      <c r="U56" s="535"/>
      <c r="V56" s="535"/>
      <c r="W56" s="535"/>
      <c r="X56" s="535"/>
      <c r="Y56" s="535"/>
      <c r="Z56" s="535"/>
      <c r="AA56" s="535"/>
      <c r="AB56" s="535"/>
      <c r="AC56" s="535"/>
      <c r="AD56" s="535"/>
      <c r="AE56" s="535"/>
      <c r="AF56" s="535"/>
      <c r="AG56" s="535"/>
      <c r="AH56" s="535"/>
      <c r="AI56" s="535"/>
      <c r="AJ56" s="535"/>
      <c r="AK56" s="535"/>
      <c r="AL56" s="535"/>
      <c r="AM56" s="535"/>
      <c r="AN56" s="535"/>
      <c r="AO56" s="535"/>
      <c r="AP56" s="536"/>
    </row>
    <row r="57" spans="1:42" ht="15" customHeight="1" thickBot="1" x14ac:dyDescent="0.2">
      <c r="A57" s="537"/>
      <c r="B57" s="538"/>
      <c r="C57" s="538"/>
      <c r="D57" s="538"/>
      <c r="E57" s="538"/>
      <c r="F57" s="538"/>
      <c r="G57" s="538"/>
      <c r="H57" s="538"/>
      <c r="I57" s="538"/>
      <c r="J57" s="538"/>
      <c r="K57" s="538"/>
      <c r="L57" s="538"/>
      <c r="M57" s="538"/>
      <c r="N57" s="538"/>
      <c r="O57" s="538"/>
      <c r="P57" s="538"/>
      <c r="Q57" s="538"/>
      <c r="R57" s="538"/>
      <c r="S57" s="538"/>
      <c r="T57" s="538"/>
      <c r="U57" s="538"/>
      <c r="V57" s="538"/>
      <c r="W57" s="538"/>
      <c r="X57" s="538"/>
      <c r="Y57" s="538"/>
      <c r="Z57" s="538"/>
      <c r="AA57" s="538"/>
      <c r="AB57" s="538"/>
      <c r="AC57" s="538"/>
      <c r="AD57" s="538"/>
      <c r="AE57" s="538"/>
      <c r="AF57" s="538"/>
      <c r="AG57" s="538"/>
      <c r="AH57" s="538"/>
      <c r="AI57" s="538"/>
      <c r="AJ57" s="538"/>
      <c r="AK57" s="538"/>
      <c r="AL57" s="538"/>
      <c r="AM57" s="538"/>
      <c r="AN57" s="538"/>
      <c r="AO57" s="538"/>
      <c r="AP57" s="539"/>
    </row>
    <row r="58" spans="1:42" ht="15" customHeight="1" x14ac:dyDescent="0.15">
      <c r="A58" s="18" t="s">
        <v>296</v>
      </c>
      <c r="B58" s="17"/>
      <c r="C58" s="17"/>
      <c r="D58" s="17"/>
      <c r="E58" s="17"/>
      <c r="F58" s="17"/>
      <c r="G58" s="17"/>
      <c r="H58" s="17"/>
      <c r="I58" s="17"/>
      <c r="J58" s="17"/>
      <c r="K58" s="17"/>
      <c r="L58" s="17"/>
      <c r="M58" s="17"/>
      <c r="N58" s="17"/>
      <c r="O58" s="17"/>
      <c r="P58" s="533"/>
      <c r="Q58" s="533"/>
      <c r="R58" s="533"/>
      <c r="S58" s="533"/>
      <c r="T58" s="533"/>
      <c r="U58" s="533"/>
      <c r="V58" s="533"/>
      <c r="W58" s="533"/>
      <c r="X58" s="533"/>
      <c r="Y58" s="533"/>
      <c r="Z58" s="533"/>
      <c r="AA58" s="533"/>
      <c r="AB58" s="533"/>
      <c r="AC58" s="533"/>
      <c r="AD58" s="533"/>
      <c r="AE58" s="533"/>
      <c r="AF58" s="533"/>
      <c r="AG58" s="533"/>
      <c r="AH58" s="533"/>
      <c r="AI58" s="533"/>
      <c r="AJ58" s="533"/>
      <c r="AK58" s="533"/>
      <c r="AL58" s="533"/>
      <c r="AM58" s="533"/>
      <c r="AN58" s="533"/>
      <c r="AO58" s="533"/>
      <c r="AP58" s="533"/>
    </row>
    <row r="59" spans="1:42" ht="15" customHeight="1" x14ac:dyDescent="0.15">
      <c r="A59" s="15" t="s">
        <v>11</v>
      </c>
      <c r="B59" s="17"/>
      <c r="C59" s="17"/>
      <c r="D59" s="17"/>
      <c r="E59" s="17"/>
      <c r="F59" s="17"/>
      <c r="G59" s="17"/>
      <c r="H59" s="17"/>
      <c r="I59" s="17"/>
      <c r="J59" s="17"/>
      <c r="K59" s="17"/>
      <c r="L59" s="17"/>
      <c r="M59" s="17"/>
      <c r="N59" s="17"/>
      <c r="O59" s="17"/>
      <c r="P59" s="17"/>
      <c r="Q59" s="17"/>
      <c r="R59" s="17"/>
      <c r="S59" s="17"/>
      <c r="T59" s="17"/>
      <c r="U59" s="17"/>
      <c r="V59" s="17"/>
      <c r="W59" s="572"/>
      <c r="X59" s="572"/>
      <c r="Y59" s="572"/>
      <c r="Z59" s="572"/>
      <c r="AA59" s="572"/>
      <c r="AB59" s="572"/>
      <c r="AC59" s="572"/>
      <c r="AD59" s="572"/>
      <c r="AE59" s="572"/>
      <c r="AF59" s="572"/>
      <c r="AG59" s="572"/>
      <c r="AH59" s="572"/>
      <c r="AI59" s="572"/>
      <c r="AJ59" s="572"/>
      <c r="AK59" s="572"/>
      <c r="AL59" s="572"/>
      <c r="AM59" s="572"/>
      <c r="AN59" s="572"/>
      <c r="AO59" s="572"/>
      <c r="AP59" s="572"/>
    </row>
  </sheetData>
  <mergeCells count="468">
    <mergeCell ref="A1:G1"/>
    <mergeCell ref="A2:AP2"/>
    <mergeCell ref="A3:AP3"/>
    <mergeCell ref="A4:AP4"/>
    <mergeCell ref="A5:D5"/>
    <mergeCell ref="E5:F5"/>
    <mergeCell ref="G5:L5"/>
    <mergeCell ref="M5:N5"/>
    <mergeCell ref="O5:T5"/>
    <mergeCell ref="U5:V5"/>
    <mergeCell ref="W5:AB5"/>
    <mergeCell ref="AD5:AH5"/>
    <mergeCell ref="AI5:AP5"/>
    <mergeCell ref="A6:AP6"/>
    <mergeCell ref="E7:AP7"/>
    <mergeCell ref="A8:D8"/>
    <mergeCell ref="E8:S8"/>
    <mergeCell ref="T8:W8"/>
    <mergeCell ref="X8:AD8"/>
    <mergeCell ref="AE8:AP8"/>
    <mergeCell ref="A11:D11"/>
    <mergeCell ref="E11:O11"/>
    <mergeCell ref="P11:S11"/>
    <mergeCell ref="T11:AD11"/>
    <mergeCell ref="AE11:AH11"/>
    <mergeCell ref="AI11:AP11"/>
    <mergeCell ref="A9:AP9"/>
    <mergeCell ref="F10:AC10"/>
    <mergeCell ref="AD10:AE10"/>
    <mergeCell ref="AF10:AG10"/>
    <mergeCell ref="AI10:AJ10"/>
    <mergeCell ref="AL10:AM10"/>
    <mergeCell ref="AO10:AP10"/>
    <mergeCell ref="AI13:AP13"/>
    <mergeCell ref="A14:D14"/>
    <mergeCell ref="F14:G14"/>
    <mergeCell ref="I14:K14"/>
    <mergeCell ref="L14:S14"/>
    <mergeCell ref="T14:AP14"/>
    <mergeCell ref="A12:D12"/>
    <mergeCell ref="E12:O12"/>
    <mergeCell ref="P12:S12"/>
    <mergeCell ref="T12:AD12"/>
    <mergeCell ref="AE12:AP12"/>
    <mergeCell ref="A13:D13"/>
    <mergeCell ref="E13:O13"/>
    <mergeCell ref="P13:S13"/>
    <mergeCell ref="T13:AD13"/>
    <mergeCell ref="AE13:AH13"/>
    <mergeCell ref="A17:D18"/>
    <mergeCell ref="E17:R18"/>
    <mergeCell ref="S17:AP20"/>
    <mergeCell ref="A19:D20"/>
    <mergeCell ref="E19:K20"/>
    <mergeCell ref="L19:M20"/>
    <mergeCell ref="N19:N20"/>
    <mergeCell ref="A15:D15"/>
    <mergeCell ref="E15:O15"/>
    <mergeCell ref="P15:S15"/>
    <mergeCell ref="T15:AD15"/>
    <mergeCell ref="AE15:AP15"/>
    <mergeCell ref="A16:AP16"/>
    <mergeCell ref="W21:Y22"/>
    <mergeCell ref="Z21:AB22"/>
    <mergeCell ref="AC21:AG22"/>
    <mergeCell ref="AH21:AJ22"/>
    <mergeCell ref="AK21:AM22"/>
    <mergeCell ref="AN21:AP22"/>
    <mergeCell ref="A21:D22"/>
    <mergeCell ref="E21:F22"/>
    <mergeCell ref="G21:M21"/>
    <mergeCell ref="N21:P22"/>
    <mergeCell ref="Q21:S22"/>
    <mergeCell ref="T21:V22"/>
    <mergeCell ref="G22:I22"/>
    <mergeCell ref="K22:M22"/>
    <mergeCell ref="AN23:AP23"/>
    <mergeCell ref="A24:D24"/>
    <mergeCell ref="E24:F24"/>
    <mergeCell ref="G24:I24"/>
    <mergeCell ref="K24:M24"/>
    <mergeCell ref="N24:P24"/>
    <mergeCell ref="Q24:S24"/>
    <mergeCell ref="T24:V24"/>
    <mergeCell ref="W24:Y24"/>
    <mergeCell ref="Z24:AB24"/>
    <mergeCell ref="T23:V23"/>
    <mergeCell ref="W23:Y23"/>
    <mergeCell ref="Z23:AB23"/>
    <mergeCell ref="AC23:AG23"/>
    <mergeCell ref="AH23:AJ23"/>
    <mergeCell ref="AK23:AM23"/>
    <mergeCell ref="A23:D23"/>
    <mergeCell ref="E23:F23"/>
    <mergeCell ref="G23:I23"/>
    <mergeCell ref="K23:M23"/>
    <mergeCell ref="N23:P23"/>
    <mergeCell ref="Q23:S23"/>
    <mergeCell ref="AC24:AG24"/>
    <mergeCell ref="AH24:AJ24"/>
    <mergeCell ref="AK24:AM24"/>
    <mergeCell ref="AN24:AP24"/>
    <mergeCell ref="A25:D25"/>
    <mergeCell ref="E25:F25"/>
    <mergeCell ref="G25:I25"/>
    <mergeCell ref="K25:M25"/>
    <mergeCell ref="N25:P25"/>
    <mergeCell ref="Q25:S25"/>
    <mergeCell ref="AN25:AP25"/>
    <mergeCell ref="T25:V25"/>
    <mergeCell ref="W25:Y25"/>
    <mergeCell ref="Z25:AB25"/>
    <mergeCell ref="AC25:AG25"/>
    <mergeCell ref="AH25:AJ25"/>
    <mergeCell ref="AK25:AM25"/>
    <mergeCell ref="AN26:AP26"/>
    <mergeCell ref="A27:D27"/>
    <mergeCell ref="E27:F27"/>
    <mergeCell ref="G27:I27"/>
    <mergeCell ref="K27:M27"/>
    <mergeCell ref="N27:P27"/>
    <mergeCell ref="Q27:S27"/>
    <mergeCell ref="AN27:AP27"/>
    <mergeCell ref="T27:V27"/>
    <mergeCell ref="W27:Y27"/>
    <mergeCell ref="Z27:AB27"/>
    <mergeCell ref="AC27:AG27"/>
    <mergeCell ref="AH27:AJ27"/>
    <mergeCell ref="AK27:AM27"/>
    <mergeCell ref="A26:D26"/>
    <mergeCell ref="E26:F26"/>
    <mergeCell ref="G26:I26"/>
    <mergeCell ref="K26:M26"/>
    <mergeCell ref="N26:P26"/>
    <mergeCell ref="Q26:S26"/>
    <mergeCell ref="T26:V26"/>
    <mergeCell ref="W26:Y26"/>
    <mergeCell ref="Z26:AB26"/>
    <mergeCell ref="K28:M28"/>
    <mergeCell ref="N28:P28"/>
    <mergeCell ref="Q28:S28"/>
    <mergeCell ref="T28:V28"/>
    <mergeCell ref="W28:Y28"/>
    <mergeCell ref="Z28:AB28"/>
    <mergeCell ref="AC26:AG26"/>
    <mergeCell ref="AH26:AJ26"/>
    <mergeCell ref="AK26:AM26"/>
    <mergeCell ref="Q30:S30"/>
    <mergeCell ref="T30:V30"/>
    <mergeCell ref="W30:Y30"/>
    <mergeCell ref="Z30:AB30"/>
    <mergeCell ref="AC28:AG28"/>
    <mergeCell ref="AH28:AJ28"/>
    <mergeCell ref="AK28:AM28"/>
    <mergeCell ref="AN28:AP28"/>
    <mergeCell ref="A29:D29"/>
    <mergeCell ref="E29:F29"/>
    <mergeCell ref="G29:I29"/>
    <mergeCell ref="K29:M29"/>
    <mergeCell ref="N29:P29"/>
    <mergeCell ref="Q29:S29"/>
    <mergeCell ref="AN29:AP29"/>
    <mergeCell ref="T29:V29"/>
    <mergeCell ref="W29:Y29"/>
    <mergeCell ref="Z29:AB29"/>
    <mergeCell ref="AC29:AG29"/>
    <mergeCell ref="AH29:AJ29"/>
    <mergeCell ref="AK29:AM29"/>
    <mergeCell ref="A28:D28"/>
    <mergeCell ref="E28:F28"/>
    <mergeCell ref="G28:I28"/>
    <mergeCell ref="W32:Y32"/>
    <mergeCell ref="Z32:AB32"/>
    <mergeCell ref="AC30:AG30"/>
    <mergeCell ref="AH30:AJ30"/>
    <mergeCell ref="AK30:AM30"/>
    <mergeCell ref="AN30:AP30"/>
    <mergeCell ref="A31:D31"/>
    <mergeCell ref="E31:F31"/>
    <mergeCell ref="G31:I31"/>
    <mergeCell ref="K31:M31"/>
    <mergeCell ref="N31:P31"/>
    <mergeCell ref="Q31:S31"/>
    <mergeCell ref="AN31:AP31"/>
    <mergeCell ref="T31:V31"/>
    <mergeCell ref="W31:Y31"/>
    <mergeCell ref="Z31:AB31"/>
    <mergeCell ref="AC31:AG31"/>
    <mergeCell ref="AH31:AJ31"/>
    <mergeCell ref="AK31:AM31"/>
    <mergeCell ref="A30:D30"/>
    <mergeCell ref="E30:F30"/>
    <mergeCell ref="G30:I30"/>
    <mergeCell ref="K30:M30"/>
    <mergeCell ref="N30:P30"/>
    <mergeCell ref="AC32:AG32"/>
    <mergeCell ref="AH32:AJ32"/>
    <mergeCell ref="AK32:AM32"/>
    <mergeCell ref="AN32:AP32"/>
    <mergeCell ref="A33:D33"/>
    <mergeCell ref="E33:F33"/>
    <mergeCell ref="G33:I33"/>
    <mergeCell ref="K33:M33"/>
    <mergeCell ref="N33:P33"/>
    <mergeCell ref="Q33:S33"/>
    <mergeCell ref="AN33:AP33"/>
    <mergeCell ref="T33:V33"/>
    <mergeCell ref="W33:Y33"/>
    <mergeCell ref="Z33:AB33"/>
    <mergeCell ref="AC33:AG33"/>
    <mergeCell ref="AH33:AJ33"/>
    <mergeCell ref="AK33:AM33"/>
    <mergeCell ref="A32:D32"/>
    <mergeCell ref="E32:F32"/>
    <mergeCell ref="G32:I32"/>
    <mergeCell ref="K32:M32"/>
    <mergeCell ref="N32:P32"/>
    <mergeCell ref="Q32:S32"/>
    <mergeCell ref="T32:V32"/>
    <mergeCell ref="AN34:AP34"/>
    <mergeCell ref="A35:D35"/>
    <mergeCell ref="E35:F35"/>
    <mergeCell ref="G35:I35"/>
    <mergeCell ref="K35:M35"/>
    <mergeCell ref="N35:P35"/>
    <mergeCell ref="Q35:S35"/>
    <mergeCell ref="AN35:AP35"/>
    <mergeCell ref="T35:V35"/>
    <mergeCell ref="W35:Y35"/>
    <mergeCell ref="Z35:AB35"/>
    <mergeCell ref="AC35:AG35"/>
    <mergeCell ref="AH35:AJ35"/>
    <mergeCell ref="AK35:AM35"/>
    <mergeCell ref="A34:D34"/>
    <mergeCell ref="E34:F34"/>
    <mergeCell ref="G34:I34"/>
    <mergeCell ref="K34:M34"/>
    <mergeCell ref="N34:P34"/>
    <mergeCell ref="Q34:S34"/>
    <mergeCell ref="T34:V34"/>
    <mergeCell ref="W34:Y34"/>
    <mergeCell ref="Z34:AB34"/>
    <mergeCell ref="K36:M36"/>
    <mergeCell ref="N36:P36"/>
    <mergeCell ref="Q36:S36"/>
    <mergeCell ref="T36:V36"/>
    <mergeCell ref="W36:Y36"/>
    <mergeCell ref="Z36:AB36"/>
    <mergeCell ref="AC34:AG34"/>
    <mergeCell ref="AH34:AJ34"/>
    <mergeCell ref="AK34:AM34"/>
    <mergeCell ref="Q38:S38"/>
    <mergeCell ref="T38:V38"/>
    <mergeCell ref="W38:Y38"/>
    <mergeCell ref="Z38:AB38"/>
    <mergeCell ref="AC36:AG36"/>
    <mergeCell ref="AH36:AJ36"/>
    <mergeCell ref="AK36:AM36"/>
    <mergeCell ref="AN36:AP36"/>
    <mergeCell ref="A37:D37"/>
    <mergeCell ref="E37:F37"/>
    <mergeCell ref="G37:I37"/>
    <mergeCell ref="K37:M37"/>
    <mergeCell ref="N37:P37"/>
    <mergeCell ref="Q37:S37"/>
    <mergeCell ref="AN37:AP37"/>
    <mergeCell ref="T37:V37"/>
    <mergeCell ref="W37:Y37"/>
    <mergeCell ref="Z37:AB37"/>
    <mergeCell ref="AC37:AG37"/>
    <mergeCell ref="AH37:AJ37"/>
    <mergeCell ref="AK37:AM37"/>
    <mergeCell ref="A36:D36"/>
    <mergeCell ref="E36:F36"/>
    <mergeCell ref="G36:I36"/>
    <mergeCell ref="W40:Y40"/>
    <mergeCell ref="Z40:AB40"/>
    <mergeCell ref="AC38:AG38"/>
    <mergeCell ref="AH38:AJ38"/>
    <mergeCell ref="AK38:AM38"/>
    <mergeCell ref="AN38:AP38"/>
    <mergeCell ref="A39:D39"/>
    <mergeCell ref="E39:F39"/>
    <mergeCell ref="G39:I39"/>
    <mergeCell ref="K39:M39"/>
    <mergeCell ref="N39:P39"/>
    <mergeCell ref="Q39:S39"/>
    <mergeCell ref="AN39:AP39"/>
    <mergeCell ref="T39:V39"/>
    <mergeCell ref="W39:Y39"/>
    <mergeCell ref="Z39:AB39"/>
    <mergeCell ref="AC39:AG39"/>
    <mergeCell ref="AH39:AJ39"/>
    <mergeCell ref="AK39:AM39"/>
    <mergeCell ref="A38:D38"/>
    <mergeCell ref="E38:F38"/>
    <mergeCell ref="G38:I38"/>
    <mergeCell ref="K38:M38"/>
    <mergeCell ref="N38:P38"/>
    <mergeCell ref="AC40:AG40"/>
    <mergeCell ref="AH40:AJ40"/>
    <mergeCell ref="AK40:AM40"/>
    <mergeCell ref="AN40:AP40"/>
    <mergeCell ref="A41:D41"/>
    <mergeCell ref="E41:F41"/>
    <mergeCell ref="G41:I41"/>
    <mergeCell ref="K41:M41"/>
    <mergeCell ref="N41:P41"/>
    <mergeCell ref="Q41:S41"/>
    <mergeCell ref="AN41:AP41"/>
    <mergeCell ref="T41:V41"/>
    <mergeCell ref="W41:Y41"/>
    <mergeCell ref="Z41:AB41"/>
    <mergeCell ref="AC41:AG41"/>
    <mergeCell ref="AH41:AJ41"/>
    <mergeCell ref="AK41:AM41"/>
    <mergeCell ref="A40:D40"/>
    <mergeCell ref="E40:F40"/>
    <mergeCell ref="G40:I40"/>
    <mergeCell ref="K40:M40"/>
    <mergeCell ref="N40:P40"/>
    <mergeCell ref="Q40:S40"/>
    <mergeCell ref="T40:V40"/>
    <mergeCell ref="AN42:AP42"/>
    <mergeCell ref="A43:D43"/>
    <mergeCell ref="E43:F43"/>
    <mergeCell ref="G43:I43"/>
    <mergeCell ref="K43:M43"/>
    <mergeCell ref="N43:P43"/>
    <mergeCell ref="Q43:S43"/>
    <mergeCell ref="AN43:AP43"/>
    <mergeCell ref="T43:V43"/>
    <mergeCell ref="W43:Y43"/>
    <mergeCell ref="Z43:AB43"/>
    <mergeCell ref="AC43:AG43"/>
    <mergeCell ref="AH43:AJ43"/>
    <mergeCell ref="AK43:AM43"/>
    <mergeCell ref="A42:D42"/>
    <mergeCell ref="E42:F42"/>
    <mergeCell ref="G42:I42"/>
    <mergeCell ref="K42:M42"/>
    <mergeCell ref="N42:P42"/>
    <mergeCell ref="Q42:S42"/>
    <mergeCell ref="T42:V42"/>
    <mergeCell ref="W42:Y42"/>
    <mergeCell ref="Z42:AB42"/>
    <mergeCell ref="K44:M44"/>
    <mergeCell ref="N44:P44"/>
    <mergeCell ref="Q44:S44"/>
    <mergeCell ref="T44:V44"/>
    <mergeCell ref="W44:Y44"/>
    <mergeCell ref="Z44:AB44"/>
    <mergeCell ref="AC42:AG42"/>
    <mergeCell ref="AH42:AJ42"/>
    <mergeCell ref="AK42:AM42"/>
    <mergeCell ref="Q46:S46"/>
    <mergeCell ref="T46:V46"/>
    <mergeCell ref="W46:Y46"/>
    <mergeCell ref="Z46:AB46"/>
    <mergeCell ref="AC44:AG44"/>
    <mergeCell ref="AH44:AJ44"/>
    <mergeCell ref="AK44:AM44"/>
    <mergeCell ref="AN44:AP44"/>
    <mergeCell ref="A45:D45"/>
    <mergeCell ref="E45:F45"/>
    <mergeCell ref="G45:I45"/>
    <mergeCell ref="K45:M45"/>
    <mergeCell ref="N45:P45"/>
    <mergeCell ref="Q45:S45"/>
    <mergeCell ref="AN45:AP45"/>
    <mergeCell ref="T45:V45"/>
    <mergeCell ref="W45:Y45"/>
    <mergeCell ref="Z45:AB45"/>
    <mergeCell ref="AC45:AG45"/>
    <mergeCell ref="AH45:AJ45"/>
    <mergeCell ref="AK45:AM45"/>
    <mergeCell ref="A44:D44"/>
    <mergeCell ref="E44:F44"/>
    <mergeCell ref="G44:I44"/>
    <mergeCell ref="W48:Y48"/>
    <mergeCell ref="Z48:AB48"/>
    <mergeCell ref="AC46:AG46"/>
    <mergeCell ref="AH46:AJ46"/>
    <mergeCell ref="AK46:AM46"/>
    <mergeCell ref="AN46:AP46"/>
    <mergeCell ref="A47:D47"/>
    <mergeCell ref="E47:F47"/>
    <mergeCell ref="G47:I47"/>
    <mergeCell ref="K47:M47"/>
    <mergeCell ref="N47:P47"/>
    <mergeCell ref="Q47:S47"/>
    <mergeCell ref="AN47:AP47"/>
    <mergeCell ref="T47:V47"/>
    <mergeCell ref="W47:Y47"/>
    <mergeCell ref="Z47:AB47"/>
    <mergeCell ref="AC47:AG47"/>
    <mergeCell ref="AH47:AJ47"/>
    <mergeCell ref="AK47:AM47"/>
    <mergeCell ref="A46:D46"/>
    <mergeCell ref="E46:F46"/>
    <mergeCell ref="G46:I46"/>
    <mergeCell ref="K46:M46"/>
    <mergeCell ref="N46:P46"/>
    <mergeCell ref="AC48:AG48"/>
    <mergeCell ref="AH48:AJ48"/>
    <mergeCell ref="AK48:AM48"/>
    <mergeCell ref="AN48:AP48"/>
    <mergeCell ref="A49:D49"/>
    <mergeCell ref="E49:F49"/>
    <mergeCell ref="G49:I49"/>
    <mergeCell ref="K49:M49"/>
    <mergeCell ref="N49:P49"/>
    <mergeCell ref="Q49:S49"/>
    <mergeCell ref="AN49:AP49"/>
    <mergeCell ref="T49:V49"/>
    <mergeCell ref="W49:Y49"/>
    <mergeCell ref="Z49:AB49"/>
    <mergeCell ref="AC49:AG49"/>
    <mergeCell ref="AH49:AJ49"/>
    <mergeCell ref="AK49:AM49"/>
    <mergeCell ref="A48:D48"/>
    <mergeCell ref="E48:F48"/>
    <mergeCell ref="G48:I48"/>
    <mergeCell ref="K48:M48"/>
    <mergeCell ref="N48:P48"/>
    <mergeCell ref="Q48:S48"/>
    <mergeCell ref="T48:V48"/>
    <mergeCell ref="AC50:AG50"/>
    <mergeCell ref="AH50:AJ50"/>
    <mergeCell ref="AK50:AM50"/>
    <mergeCell ref="AN50:AP50"/>
    <mergeCell ref="A51:D51"/>
    <mergeCell ref="E51:F51"/>
    <mergeCell ref="G51:I51"/>
    <mergeCell ref="K51:M51"/>
    <mergeCell ref="N51:P51"/>
    <mergeCell ref="Q51:S51"/>
    <mergeCell ref="A50:D50"/>
    <mergeCell ref="E50:F50"/>
    <mergeCell ref="G50:I50"/>
    <mergeCell ref="K50:M50"/>
    <mergeCell ref="N50:P50"/>
    <mergeCell ref="Q50:S50"/>
    <mergeCell ref="T50:V50"/>
    <mergeCell ref="W50:Y50"/>
    <mergeCell ref="Z50:AB50"/>
    <mergeCell ref="AK53:AM53"/>
    <mergeCell ref="A54:AP54"/>
    <mergeCell ref="A55:D55"/>
    <mergeCell ref="A56:AP57"/>
    <mergeCell ref="P58:AP58"/>
    <mergeCell ref="W59:AP59"/>
    <mergeCell ref="AN51:AP51"/>
    <mergeCell ref="A52:Y53"/>
    <mergeCell ref="Z52:AB52"/>
    <mergeCell ref="AC52:AG52"/>
    <mergeCell ref="AH52:AJ52"/>
    <mergeCell ref="AK52:AM52"/>
    <mergeCell ref="AN52:AP53"/>
    <mergeCell ref="Z53:AB53"/>
    <mergeCell ref="AC53:AG53"/>
    <mergeCell ref="AH53:AJ53"/>
    <mergeCell ref="T51:V51"/>
    <mergeCell ref="W51:Y51"/>
    <mergeCell ref="Z51:AB51"/>
    <mergeCell ref="AC51:AG51"/>
    <mergeCell ref="AH51:AJ51"/>
    <mergeCell ref="AK51:AM51"/>
  </mergeCells>
  <phoneticPr fontId="3"/>
  <conditionalFormatting sqref="L14:S14 N23:P33 AH23:AM33 AH51:AM51 N51:P51">
    <cfRule type="containsBlanks" dxfId="43" priority="7">
      <formula>LEN(TRIM(L14))=0</formula>
    </cfRule>
  </conditionalFormatting>
  <conditionalFormatting sqref="AF10 AI10 AL10 A23:D33 G23:I33 K23:M33 Q23:Y33 AN23:AP33 A56:AP57 E11:O11 X8:AD8 AI11:AP11 E13:O13 T11:AD13 AI13:AP13 F14:G14 I14:K14 T14:AP14 E15:O15 T15:AD15 AN51:AP51 Q51:Y51 K51:M51 G51:I51 A51:D51">
    <cfRule type="containsBlanks" dxfId="42" priority="6">
      <formula>LEN(TRIM(A8))=0</formula>
    </cfRule>
  </conditionalFormatting>
  <conditionalFormatting sqref="E12:O12">
    <cfRule type="cellIs" dxfId="41" priority="5" operator="equal">
      <formula>""</formula>
    </cfRule>
  </conditionalFormatting>
  <conditionalFormatting sqref="N34:P41 AH34:AM41 AH48:AM50 N48:P50">
    <cfRule type="containsBlanks" dxfId="40" priority="4">
      <formula>LEN(TRIM(N34))=0</formula>
    </cfRule>
  </conditionalFormatting>
  <conditionalFormatting sqref="A34:D41 G34:I41 K34:M41 Q34:Y41 AN34:AP41 AN48:AP50 Q48:Y50 K48:M50 G48:I50 A48:D50">
    <cfRule type="containsBlanks" dxfId="39" priority="3">
      <formula>LEN(TRIM(A34))=0</formula>
    </cfRule>
  </conditionalFormatting>
  <conditionalFormatting sqref="N42:P47 AH42:AM47">
    <cfRule type="containsBlanks" dxfId="38" priority="2">
      <formula>LEN(TRIM(N42))=0</formula>
    </cfRule>
  </conditionalFormatting>
  <conditionalFormatting sqref="A42:D47 G42:I47 K42:M47 Q42:Y47 AN42:AP47">
    <cfRule type="containsBlanks" dxfId="37" priority="1">
      <formula>LEN(TRIM(A42))=0</formula>
    </cfRule>
  </conditionalFormatting>
  <conditionalFormatting sqref="G5:L5 O5:T5 W5:AB5">
    <cfRule type="containsBlanks" dxfId="36" priority="8">
      <formula>LEN(TRIM(G5))=0</formula>
    </cfRule>
  </conditionalFormatting>
  <dataValidations count="5">
    <dataValidation allowBlank="1" showInputMessage="1" showErrorMessage="1" prompt="車賃は自動計算されますので入力不要です" sqref="AC23:AG51"/>
    <dataValidation type="list" allowBlank="1" sqref="N23:P51">
      <formula1>"航空機,JR特急あり,JR特急なし,私鉄特急あり,私鉄特急なし,船,路線バス,自家用車,自家用車(同乗),運搬車(同乗),徒歩,その他"</formula1>
    </dataValidation>
    <dataValidation type="list" allowBlank="1" showInputMessage="1" sqref="AK23:AM51">
      <formula1>"9800,10900"</formula1>
    </dataValidation>
    <dataValidation type="list" allowBlank="1" showInputMessage="1" showErrorMessage="1" errorTitle="確認" error="旅費基準をご確認ください" sqref="AH23:AJ51">
      <formula1>"1100"</formula1>
    </dataValidation>
    <dataValidation type="list" showInputMessage="1" showErrorMessage="1" sqref="L14:S14">
      <formula1>INDIRECT("都道府県2")</formula1>
    </dataValidation>
  </dataValidations>
  <pageMargins left="0.67" right="0.44" top="0.74803149606299213" bottom="0.74803149606299213" header="0.31496062992125984" footer="0.31496062992125984"/>
  <pageSetup paperSize="9" scale="9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8" tint="0.39997558519241921"/>
  </sheetPr>
  <dimension ref="A1:AQ59"/>
  <sheetViews>
    <sheetView showGridLines="0" view="pageBreakPreview" zoomScale="115" zoomScaleNormal="100" zoomScaleSheetLayoutView="115" workbookViewId="0">
      <selection activeCell="BS21" sqref="BS21"/>
    </sheetView>
  </sheetViews>
  <sheetFormatPr defaultColWidth="2.375" defaultRowHeight="22.7" customHeight="1" outlineLevelRow="1" x14ac:dyDescent="0.15"/>
  <cols>
    <col min="1" max="5" width="2.375" style="16"/>
    <col min="6" max="6" width="2.375" style="16" customWidth="1"/>
    <col min="7" max="15" width="2.375" style="16"/>
    <col min="16" max="16" width="2.375" style="16" customWidth="1"/>
    <col min="17" max="42" width="2.375" style="16"/>
    <col min="43" max="43" width="2.375" style="16" customWidth="1"/>
    <col min="44" max="16384" width="2.375" style="16"/>
  </cols>
  <sheetData>
    <row r="1" spans="1:43" s="14" customFormat="1" ht="22.7" customHeight="1" x14ac:dyDescent="0.15">
      <c r="A1" s="657" t="s">
        <v>313</v>
      </c>
      <c r="B1" s="657"/>
      <c r="C1" s="657"/>
      <c r="D1" s="657"/>
      <c r="E1" s="657"/>
      <c r="F1" s="657"/>
      <c r="G1" s="657"/>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row>
    <row r="2" spans="1:43" s="38" customFormat="1" ht="22.7" customHeight="1" x14ac:dyDescent="0.15">
      <c r="A2" s="650" t="s">
        <v>310</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1"/>
    </row>
    <row r="3" spans="1:43" s="14" customFormat="1" ht="22.7" customHeight="1" x14ac:dyDescent="0.15">
      <c r="A3" s="650" t="s">
        <v>200</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650"/>
      <c r="AJ3" s="650"/>
      <c r="AK3" s="650"/>
      <c r="AL3" s="650"/>
      <c r="AM3" s="650"/>
      <c r="AN3" s="650"/>
      <c r="AO3" s="650"/>
      <c r="AP3" s="650"/>
    </row>
    <row r="4" spans="1:43" s="14" customFormat="1" ht="11.25" customHeight="1" thickBot="1" x14ac:dyDescent="0.2">
      <c r="A4" s="690"/>
      <c r="B4" s="690"/>
      <c r="C4" s="690"/>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0"/>
      <c r="AG4" s="690"/>
      <c r="AH4" s="690"/>
      <c r="AI4" s="690"/>
      <c r="AJ4" s="690"/>
      <c r="AK4" s="690"/>
      <c r="AL4" s="690"/>
      <c r="AM4" s="690"/>
      <c r="AN4" s="690"/>
      <c r="AO4" s="690"/>
      <c r="AP4" s="690"/>
    </row>
    <row r="5" spans="1:43" s="14" customFormat="1" ht="24" customHeight="1" thickBot="1" x14ac:dyDescent="0.2">
      <c r="A5" s="652" t="s">
        <v>158</v>
      </c>
      <c r="B5" s="653"/>
      <c r="C5" s="653"/>
      <c r="D5" s="654"/>
      <c r="E5" s="655" t="s">
        <v>199</v>
      </c>
      <c r="F5" s="656"/>
      <c r="G5" s="691" t="str">
        <f>IF('【様式9】実施報告書 '!E7="","",'【様式9】実施報告書 '!E7)</f>
        <v/>
      </c>
      <c r="H5" s="692"/>
      <c r="I5" s="692"/>
      <c r="J5" s="692"/>
      <c r="K5" s="692"/>
      <c r="L5" s="693"/>
      <c r="M5" s="655" t="s">
        <v>326</v>
      </c>
      <c r="N5" s="656"/>
      <c r="O5" s="691" t="str">
        <f>IF('【様式9】実施報告書 '!I7="","",'【様式9】実施報告書 '!I7)</f>
        <v/>
      </c>
      <c r="P5" s="692"/>
      <c r="Q5" s="692"/>
      <c r="R5" s="692"/>
      <c r="S5" s="692"/>
      <c r="T5" s="693"/>
      <c r="U5" s="655" t="s">
        <v>327</v>
      </c>
      <c r="V5" s="656"/>
      <c r="W5" s="691" t="str">
        <f>IF('【様式9】実施報告書 '!M7="","",'【様式9】実施報告書 '!M7)</f>
        <v/>
      </c>
      <c r="X5" s="692"/>
      <c r="Y5" s="692"/>
      <c r="Z5" s="692"/>
      <c r="AA5" s="692"/>
      <c r="AB5" s="694"/>
      <c r="AC5" s="37"/>
      <c r="AD5" s="688"/>
      <c r="AE5" s="688"/>
      <c r="AF5" s="688"/>
      <c r="AG5" s="688"/>
      <c r="AH5" s="688"/>
      <c r="AI5" s="689"/>
      <c r="AJ5" s="689"/>
      <c r="AK5" s="689"/>
      <c r="AL5" s="689"/>
      <c r="AM5" s="689"/>
      <c r="AN5" s="689"/>
      <c r="AO5" s="689"/>
      <c r="AP5" s="689"/>
    </row>
    <row r="6" spans="1:43" s="14" customFormat="1" ht="11.25" customHeight="1" x14ac:dyDescent="0.15">
      <c r="A6" s="573"/>
      <c r="B6" s="573"/>
      <c r="C6" s="573"/>
      <c r="D6" s="573"/>
      <c r="E6" s="573"/>
      <c r="F6" s="573"/>
      <c r="G6" s="573"/>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3"/>
      <c r="AL6" s="573"/>
      <c r="AM6" s="573"/>
      <c r="AN6" s="573"/>
      <c r="AO6" s="573"/>
      <c r="AP6" s="573"/>
    </row>
    <row r="7" spans="1:43" s="30" customFormat="1" ht="24" customHeight="1" thickBot="1" x14ac:dyDescent="0.2">
      <c r="A7" s="36" t="s">
        <v>198</v>
      </c>
      <c r="B7" s="35"/>
      <c r="C7" s="35"/>
      <c r="D7" s="35"/>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4"/>
      <c r="AL7" s="574"/>
      <c r="AM7" s="574"/>
      <c r="AN7" s="574"/>
      <c r="AO7" s="574"/>
      <c r="AP7" s="574"/>
    </row>
    <row r="8" spans="1:43" s="14" customFormat="1" ht="24" customHeight="1" thickBot="1" x14ac:dyDescent="0.2">
      <c r="A8" s="665" t="s">
        <v>197</v>
      </c>
      <c r="B8" s="666"/>
      <c r="C8" s="666"/>
      <c r="D8" s="666"/>
      <c r="E8" s="667" t="str">
        <f>IF('【様式9】実施報告書 '!W8="","",'【様式9】実施報告書 '!W8)</f>
        <v/>
      </c>
      <c r="F8" s="667"/>
      <c r="G8" s="667"/>
      <c r="H8" s="667"/>
      <c r="I8" s="667"/>
      <c r="J8" s="667"/>
      <c r="K8" s="667"/>
      <c r="L8" s="667"/>
      <c r="M8" s="667"/>
      <c r="N8" s="667"/>
      <c r="O8" s="667"/>
      <c r="P8" s="667"/>
      <c r="Q8" s="667"/>
      <c r="R8" s="667"/>
      <c r="S8" s="668"/>
      <c r="T8" s="669" t="s">
        <v>183</v>
      </c>
      <c r="U8" s="670"/>
      <c r="V8" s="670"/>
      <c r="W8" s="670"/>
      <c r="X8" s="671"/>
      <c r="Y8" s="671"/>
      <c r="Z8" s="671"/>
      <c r="AA8" s="671"/>
      <c r="AB8" s="671"/>
      <c r="AC8" s="671"/>
      <c r="AD8" s="672"/>
      <c r="AE8" s="575"/>
      <c r="AF8" s="576"/>
      <c r="AG8" s="576"/>
      <c r="AH8" s="576"/>
      <c r="AI8" s="576"/>
      <c r="AJ8" s="576"/>
      <c r="AK8" s="576"/>
      <c r="AL8" s="576"/>
      <c r="AM8" s="576"/>
      <c r="AN8" s="576"/>
      <c r="AO8" s="576"/>
      <c r="AP8" s="576"/>
    </row>
    <row r="9" spans="1:43" s="14" customFormat="1" ht="11.25" customHeight="1" x14ac:dyDescent="0.15">
      <c r="A9" s="577"/>
      <c r="B9" s="577"/>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row>
    <row r="10" spans="1:43" s="30" customFormat="1" ht="24" customHeight="1" thickBot="1" x14ac:dyDescent="0.2">
      <c r="A10" s="36" t="s">
        <v>196</v>
      </c>
      <c r="B10" s="35"/>
      <c r="C10" s="35"/>
      <c r="D10" s="35"/>
      <c r="E10" s="164"/>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695" t="s">
        <v>6</v>
      </c>
      <c r="AE10" s="695"/>
      <c r="AF10" s="696"/>
      <c r="AG10" s="696"/>
      <c r="AH10" s="165" t="s">
        <v>7</v>
      </c>
      <c r="AI10" s="696"/>
      <c r="AJ10" s="696"/>
      <c r="AK10" s="165" t="s">
        <v>8</v>
      </c>
      <c r="AL10" s="696"/>
      <c r="AM10" s="696"/>
      <c r="AN10" s="32" t="s">
        <v>9</v>
      </c>
      <c r="AO10" s="695" t="s">
        <v>195</v>
      </c>
      <c r="AP10" s="695"/>
      <c r="AQ10" s="31"/>
    </row>
    <row r="11" spans="1:43" s="14" customFormat="1" ht="21.2" customHeight="1" x14ac:dyDescent="0.15">
      <c r="A11" s="697" t="s">
        <v>0</v>
      </c>
      <c r="B11" s="685"/>
      <c r="C11" s="685"/>
      <c r="D11" s="685"/>
      <c r="E11" s="682"/>
      <c r="F11" s="682"/>
      <c r="G11" s="682"/>
      <c r="H11" s="682"/>
      <c r="I11" s="682"/>
      <c r="J11" s="682"/>
      <c r="K11" s="682"/>
      <c r="L11" s="682"/>
      <c r="M11" s="682"/>
      <c r="N11" s="682"/>
      <c r="O11" s="683"/>
      <c r="P11" s="684" t="s">
        <v>0</v>
      </c>
      <c r="Q11" s="685"/>
      <c r="R11" s="685"/>
      <c r="S11" s="685"/>
      <c r="T11" s="682"/>
      <c r="U11" s="682"/>
      <c r="V11" s="682"/>
      <c r="W11" s="682"/>
      <c r="X11" s="682"/>
      <c r="Y11" s="682"/>
      <c r="Z11" s="682"/>
      <c r="AA11" s="682"/>
      <c r="AB11" s="682"/>
      <c r="AC11" s="682"/>
      <c r="AD11" s="683"/>
      <c r="AE11" s="686" t="s">
        <v>193</v>
      </c>
      <c r="AF11" s="687"/>
      <c r="AG11" s="687"/>
      <c r="AH11" s="687"/>
      <c r="AI11" s="673"/>
      <c r="AJ11" s="673"/>
      <c r="AK11" s="673"/>
      <c r="AL11" s="673"/>
      <c r="AM11" s="673"/>
      <c r="AN11" s="673"/>
      <c r="AO11" s="673"/>
      <c r="AP11" s="674"/>
    </row>
    <row r="12" spans="1:43" s="14" customFormat="1" ht="27.75" customHeight="1" x14ac:dyDescent="0.15">
      <c r="A12" s="675" t="s">
        <v>192</v>
      </c>
      <c r="B12" s="676"/>
      <c r="C12" s="676"/>
      <c r="D12" s="676"/>
      <c r="E12" s="677"/>
      <c r="F12" s="677"/>
      <c r="G12" s="677"/>
      <c r="H12" s="677"/>
      <c r="I12" s="677"/>
      <c r="J12" s="677"/>
      <c r="K12" s="677"/>
      <c r="L12" s="677"/>
      <c r="M12" s="677"/>
      <c r="N12" s="677"/>
      <c r="O12" s="678"/>
      <c r="P12" s="679" t="s">
        <v>191</v>
      </c>
      <c r="Q12" s="676"/>
      <c r="R12" s="676"/>
      <c r="S12" s="676"/>
      <c r="T12" s="680"/>
      <c r="U12" s="680"/>
      <c r="V12" s="680"/>
      <c r="W12" s="680"/>
      <c r="X12" s="680"/>
      <c r="Y12" s="680"/>
      <c r="Z12" s="680"/>
      <c r="AA12" s="680"/>
      <c r="AB12" s="680"/>
      <c r="AC12" s="680"/>
      <c r="AD12" s="681"/>
      <c r="AE12" s="647"/>
      <c r="AF12" s="648"/>
      <c r="AG12" s="648"/>
      <c r="AH12" s="648"/>
      <c r="AI12" s="648"/>
      <c r="AJ12" s="648"/>
      <c r="AK12" s="648"/>
      <c r="AL12" s="648"/>
      <c r="AM12" s="648"/>
      <c r="AN12" s="648"/>
      <c r="AO12" s="648"/>
      <c r="AP12" s="649"/>
    </row>
    <row r="13" spans="1:43" s="14" customFormat="1" ht="24" customHeight="1" x14ac:dyDescent="0.15">
      <c r="A13" s="629" t="s">
        <v>190</v>
      </c>
      <c r="B13" s="630"/>
      <c r="C13" s="630"/>
      <c r="D13" s="630"/>
      <c r="E13" s="614"/>
      <c r="F13" s="614"/>
      <c r="G13" s="614"/>
      <c r="H13" s="614"/>
      <c r="I13" s="614"/>
      <c r="J13" s="614"/>
      <c r="K13" s="614"/>
      <c r="L13" s="614"/>
      <c r="M13" s="614"/>
      <c r="N13" s="614"/>
      <c r="O13" s="663"/>
      <c r="P13" s="664" t="s">
        <v>189</v>
      </c>
      <c r="Q13" s="630"/>
      <c r="R13" s="630"/>
      <c r="S13" s="630"/>
      <c r="T13" s="614"/>
      <c r="U13" s="614"/>
      <c r="V13" s="614"/>
      <c r="W13" s="614"/>
      <c r="X13" s="614"/>
      <c r="Y13" s="614"/>
      <c r="Z13" s="614"/>
      <c r="AA13" s="614"/>
      <c r="AB13" s="614"/>
      <c r="AC13" s="614"/>
      <c r="AD13" s="663"/>
      <c r="AE13" s="664" t="s">
        <v>188</v>
      </c>
      <c r="AF13" s="630"/>
      <c r="AG13" s="630"/>
      <c r="AH13" s="630"/>
      <c r="AI13" s="614"/>
      <c r="AJ13" s="614"/>
      <c r="AK13" s="614"/>
      <c r="AL13" s="614"/>
      <c r="AM13" s="614"/>
      <c r="AN13" s="614"/>
      <c r="AO13" s="614"/>
      <c r="AP13" s="615"/>
    </row>
    <row r="14" spans="1:43" s="14" customFormat="1" ht="24" customHeight="1" x14ac:dyDescent="0.15">
      <c r="A14" s="629" t="s">
        <v>187</v>
      </c>
      <c r="B14" s="630"/>
      <c r="C14" s="630"/>
      <c r="D14" s="630"/>
      <c r="E14" s="29" t="s">
        <v>2</v>
      </c>
      <c r="F14" s="658"/>
      <c r="G14" s="658"/>
      <c r="H14" s="28" t="s">
        <v>3</v>
      </c>
      <c r="I14" s="659"/>
      <c r="J14" s="659"/>
      <c r="K14" s="660"/>
      <c r="L14" s="616"/>
      <c r="M14" s="617"/>
      <c r="N14" s="617"/>
      <c r="O14" s="617"/>
      <c r="P14" s="617"/>
      <c r="Q14" s="617"/>
      <c r="R14" s="617"/>
      <c r="S14" s="617"/>
      <c r="T14" s="661"/>
      <c r="U14" s="661"/>
      <c r="V14" s="661"/>
      <c r="W14" s="661"/>
      <c r="X14" s="661"/>
      <c r="Y14" s="661"/>
      <c r="Z14" s="661"/>
      <c r="AA14" s="661"/>
      <c r="AB14" s="661"/>
      <c r="AC14" s="661"/>
      <c r="AD14" s="661"/>
      <c r="AE14" s="661"/>
      <c r="AF14" s="661"/>
      <c r="AG14" s="661"/>
      <c r="AH14" s="661"/>
      <c r="AI14" s="661"/>
      <c r="AJ14" s="661"/>
      <c r="AK14" s="661"/>
      <c r="AL14" s="661"/>
      <c r="AM14" s="661"/>
      <c r="AN14" s="661"/>
      <c r="AO14" s="661"/>
      <c r="AP14" s="662"/>
    </row>
    <row r="15" spans="1:43" s="14" customFormat="1" ht="24" customHeight="1" thickBot="1" x14ac:dyDescent="0.2">
      <c r="A15" s="618" t="s">
        <v>184</v>
      </c>
      <c r="B15" s="619"/>
      <c r="C15" s="619"/>
      <c r="D15" s="619"/>
      <c r="E15" s="620"/>
      <c r="F15" s="620"/>
      <c r="G15" s="620"/>
      <c r="H15" s="620"/>
      <c r="I15" s="620"/>
      <c r="J15" s="620"/>
      <c r="K15" s="620"/>
      <c r="L15" s="620"/>
      <c r="M15" s="620"/>
      <c r="N15" s="620"/>
      <c r="O15" s="621"/>
      <c r="P15" s="622" t="s">
        <v>183</v>
      </c>
      <c r="Q15" s="623"/>
      <c r="R15" s="623"/>
      <c r="S15" s="623"/>
      <c r="T15" s="624"/>
      <c r="U15" s="624"/>
      <c r="V15" s="624"/>
      <c r="W15" s="624"/>
      <c r="X15" s="624"/>
      <c r="Y15" s="624"/>
      <c r="Z15" s="624"/>
      <c r="AA15" s="624"/>
      <c r="AB15" s="624"/>
      <c r="AC15" s="624"/>
      <c r="AD15" s="625"/>
      <c r="AE15" s="626"/>
      <c r="AF15" s="627"/>
      <c r="AG15" s="627"/>
      <c r="AH15" s="627"/>
      <c r="AI15" s="627"/>
      <c r="AJ15" s="627"/>
      <c r="AK15" s="627"/>
      <c r="AL15" s="627"/>
      <c r="AM15" s="627"/>
      <c r="AN15" s="627"/>
      <c r="AO15" s="627"/>
      <c r="AP15" s="628"/>
    </row>
    <row r="16" spans="1:43" s="27" customFormat="1" ht="11.25" customHeight="1" x14ac:dyDescent="0.15">
      <c r="A16" s="579"/>
      <c r="B16" s="579"/>
      <c r="C16" s="579"/>
      <c r="D16" s="579"/>
      <c r="E16" s="579"/>
      <c r="F16" s="579"/>
      <c r="G16" s="579"/>
      <c r="H16" s="579"/>
      <c r="I16" s="579"/>
      <c r="J16" s="579"/>
      <c r="K16" s="579"/>
      <c r="L16" s="579"/>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79"/>
      <c r="AJ16" s="579"/>
      <c r="AK16" s="579"/>
      <c r="AL16" s="579"/>
      <c r="AM16" s="579"/>
      <c r="AN16" s="579"/>
      <c r="AO16" s="579"/>
      <c r="AP16" s="579"/>
    </row>
    <row r="17" spans="1:42" s="26" customFormat="1" ht="15" customHeight="1" x14ac:dyDescent="0.15">
      <c r="A17" s="631" t="s">
        <v>182</v>
      </c>
      <c r="B17" s="631"/>
      <c r="C17" s="631"/>
      <c r="D17" s="631"/>
      <c r="E17" s="640" t="s">
        <v>367</v>
      </c>
      <c r="F17" s="640"/>
      <c r="G17" s="640"/>
      <c r="H17" s="640"/>
      <c r="I17" s="640"/>
      <c r="J17" s="640"/>
      <c r="K17" s="640"/>
      <c r="L17" s="640"/>
      <c r="M17" s="640"/>
      <c r="N17" s="640"/>
      <c r="O17" s="640"/>
      <c r="P17" s="640"/>
      <c r="Q17" s="640"/>
      <c r="R17" s="640"/>
      <c r="S17" s="638" t="s">
        <v>5443</v>
      </c>
      <c r="T17" s="638"/>
      <c r="U17" s="638"/>
      <c r="V17" s="638"/>
      <c r="W17" s="638"/>
      <c r="X17" s="638"/>
      <c r="Y17" s="638"/>
      <c r="Z17" s="638"/>
      <c r="AA17" s="638"/>
      <c r="AB17" s="638"/>
      <c r="AC17" s="638"/>
      <c r="AD17" s="638"/>
      <c r="AE17" s="638"/>
      <c r="AF17" s="638"/>
      <c r="AG17" s="638"/>
      <c r="AH17" s="638"/>
      <c r="AI17" s="638"/>
      <c r="AJ17" s="638"/>
      <c r="AK17" s="638"/>
      <c r="AL17" s="638"/>
      <c r="AM17" s="638"/>
      <c r="AN17" s="638"/>
      <c r="AO17" s="638"/>
      <c r="AP17" s="638"/>
    </row>
    <row r="18" spans="1:42" s="26" customFormat="1" ht="15" customHeight="1" thickBot="1" x14ac:dyDescent="0.2">
      <c r="A18" s="631"/>
      <c r="B18" s="631"/>
      <c r="C18" s="631"/>
      <c r="D18" s="631"/>
      <c r="E18" s="640"/>
      <c r="F18" s="640"/>
      <c r="G18" s="640"/>
      <c r="H18" s="640"/>
      <c r="I18" s="640"/>
      <c r="J18" s="640"/>
      <c r="K18" s="640"/>
      <c r="L18" s="640"/>
      <c r="M18" s="640"/>
      <c r="N18" s="640"/>
      <c r="O18" s="640"/>
      <c r="P18" s="640"/>
      <c r="Q18" s="640"/>
      <c r="R18" s="640"/>
      <c r="S18" s="638"/>
      <c r="T18" s="638"/>
      <c r="U18" s="638"/>
      <c r="V18" s="638"/>
      <c r="W18" s="638"/>
      <c r="X18" s="638"/>
      <c r="Y18" s="638"/>
      <c r="Z18" s="638"/>
      <c r="AA18" s="638"/>
      <c r="AB18" s="638"/>
      <c r="AC18" s="638"/>
      <c r="AD18" s="638"/>
      <c r="AE18" s="638"/>
      <c r="AF18" s="638"/>
      <c r="AG18" s="638"/>
      <c r="AH18" s="638"/>
      <c r="AI18" s="638"/>
      <c r="AJ18" s="638"/>
      <c r="AK18" s="638"/>
      <c r="AL18" s="638"/>
      <c r="AM18" s="638"/>
      <c r="AN18" s="638"/>
      <c r="AO18" s="638"/>
      <c r="AP18" s="638"/>
    </row>
    <row r="19" spans="1:42" ht="16.5" customHeight="1" thickTop="1" x14ac:dyDescent="0.15">
      <c r="A19" s="606" t="s">
        <v>181</v>
      </c>
      <c r="B19" s="607"/>
      <c r="C19" s="607"/>
      <c r="D19" s="608"/>
      <c r="E19" s="591">
        <f>Z53+AC53+AH53+AK53</f>
        <v>0</v>
      </c>
      <c r="F19" s="592"/>
      <c r="G19" s="592"/>
      <c r="H19" s="592"/>
      <c r="I19" s="592"/>
      <c r="J19" s="592"/>
      <c r="K19" s="592"/>
      <c r="L19" s="595" t="s">
        <v>149</v>
      </c>
      <c r="M19" s="596"/>
      <c r="N19" s="580"/>
      <c r="O19" s="166"/>
      <c r="P19" s="166"/>
      <c r="Q19" s="166"/>
      <c r="R19" s="166"/>
      <c r="S19" s="638"/>
      <c r="T19" s="638"/>
      <c r="U19" s="638"/>
      <c r="V19" s="638"/>
      <c r="W19" s="638"/>
      <c r="X19" s="638"/>
      <c r="Y19" s="638"/>
      <c r="Z19" s="638"/>
      <c r="AA19" s="638"/>
      <c r="AB19" s="638"/>
      <c r="AC19" s="638"/>
      <c r="AD19" s="638"/>
      <c r="AE19" s="638"/>
      <c r="AF19" s="638"/>
      <c r="AG19" s="638"/>
      <c r="AH19" s="638"/>
      <c r="AI19" s="638"/>
      <c r="AJ19" s="638"/>
      <c r="AK19" s="638"/>
      <c r="AL19" s="638"/>
      <c r="AM19" s="638"/>
      <c r="AN19" s="638"/>
      <c r="AO19" s="638"/>
      <c r="AP19" s="638"/>
    </row>
    <row r="20" spans="1:42" ht="16.5" customHeight="1" thickBot="1" x14ac:dyDescent="0.2">
      <c r="A20" s="609"/>
      <c r="B20" s="610"/>
      <c r="C20" s="610"/>
      <c r="D20" s="611"/>
      <c r="E20" s="593"/>
      <c r="F20" s="594"/>
      <c r="G20" s="594"/>
      <c r="H20" s="594"/>
      <c r="I20" s="594"/>
      <c r="J20" s="594"/>
      <c r="K20" s="594"/>
      <c r="L20" s="597"/>
      <c r="M20" s="598"/>
      <c r="N20" s="581"/>
      <c r="O20" s="167"/>
      <c r="P20" s="167"/>
      <c r="Q20" s="167"/>
      <c r="R20" s="167"/>
      <c r="S20" s="639"/>
      <c r="T20" s="639"/>
      <c r="U20" s="639"/>
      <c r="V20" s="639"/>
      <c r="W20" s="639"/>
      <c r="X20" s="639"/>
      <c r="Y20" s="639"/>
      <c r="Z20" s="639"/>
      <c r="AA20" s="639"/>
      <c r="AB20" s="639"/>
      <c r="AC20" s="639"/>
      <c r="AD20" s="639"/>
      <c r="AE20" s="639"/>
      <c r="AF20" s="639"/>
      <c r="AG20" s="639"/>
      <c r="AH20" s="639"/>
      <c r="AI20" s="639"/>
      <c r="AJ20" s="639"/>
      <c r="AK20" s="639"/>
      <c r="AL20" s="639"/>
      <c r="AM20" s="639"/>
      <c r="AN20" s="639"/>
      <c r="AO20" s="639"/>
      <c r="AP20" s="639"/>
    </row>
    <row r="21" spans="1:42" s="128" customFormat="1" ht="16.5" customHeight="1" thickTop="1" x14ac:dyDescent="0.15">
      <c r="A21" s="599" t="s">
        <v>180</v>
      </c>
      <c r="B21" s="600"/>
      <c r="C21" s="600"/>
      <c r="D21" s="588"/>
      <c r="E21" s="604" t="s">
        <v>179</v>
      </c>
      <c r="F21" s="600"/>
      <c r="G21" s="588" t="s">
        <v>178</v>
      </c>
      <c r="H21" s="589"/>
      <c r="I21" s="589"/>
      <c r="J21" s="589"/>
      <c r="K21" s="589"/>
      <c r="L21" s="589"/>
      <c r="M21" s="590"/>
      <c r="N21" s="612" t="s">
        <v>177</v>
      </c>
      <c r="O21" s="613"/>
      <c r="P21" s="613"/>
      <c r="Q21" s="612" t="s">
        <v>176</v>
      </c>
      <c r="R21" s="613"/>
      <c r="S21" s="613"/>
      <c r="T21" s="643" t="s">
        <v>175</v>
      </c>
      <c r="U21" s="633"/>
      <c r="V21" s="644"/>
      <c r="W21" s="632" t="s">
        <v>174</v>
      </c>
      <c r="X21" s="633"/>
      <c r="Y21" s="644"/>
      <c r="Z21" s="632" t="s">
        <v>173</v>
      </c>
      <c r="AA21" s="633"/>
      <c r="AB21" s="634"/>
      <c r="AC21" s="585" t="s">
        <v>172</v>
      </c>
      <c r="AD21" s="586"/>
      <c r="AE21" s="586"/>
      <c r="AF21" s="586"/>
      <c r="AG21" s="587"/>
      <c r="AH21" s="585" t="s">
        <v>171</v>
      </c>
      <c r="AI21" s="586"/>
      <c r="AJ21" s="587"/>
      <c r="AK21" s="585" t="s">
        <v>170</v>
      </c>
      <c r="AL21" s="586"/>
      <c r="AM21" s="587"/>
      <c r="AN21" s="585" t="s">
        <v>169</v>
      </c>
      <c r="AO21" s="586"/>
      <c r="AP21" s="641"/>
    </row>
    <row r="22" spans="1:42" s="128" customFormat="1" ht="16.5" customHeight="1" x14ac:dyDescent="0.15">
      <c r="A22" s="601"/>
      <c r="B22" s="602"/>
      <c r="C22" s="602"/>
      <c r="D22" s="603"/>
      <c r="E22" s="605"/>
      <c r="F22" s="602"/>
      <c r="G22" s="588" t="s">
        <v>168</v>
      </c>
      <c r="H22" s="589"/>
      <c r="I22" s="589"/>
      <c r="J22" s="130" t="s">
        <v>166</v>
      </c>
      <c r="K22" s="589" t="s">
        <v>167</v>
      </c>
      <c r="L22" s="589"/>
      <c r="M22" s="589"/>
      <c r="N22" s="600"/>
      <c r="O22" s="600"/>
      <c r="P22" s="600"/>
      <c r="Q22" s="600"/>
      <c r="R22" s="600"/>
      <c r="S22" s="600"/>
      <c r="T22" s="645"/>
      <c r="U22" s="636"/>
      <c r="V22" s="646"/>
      <c r="W22" s="635"/>
      <c r="X22" s="636"/>
      <c r="Y22" s="646"/>
      <c r="Z22" s="635"/>
      <c r="AA22" s="636"/>
      <c r="AB22" s="637"/>
      <c r="AC22" s="588"/>
      <c r="AD22" s="589"/>
      <c r="AE22" s="589"/>
      <c r="AF22" s="589"/>
      <c r="AG22" s="590"/>
      <c r="AH22" s="588"/>
      <c r="AI22" s="589"/>
      <c r="AJ22" s="590"/>
      <c r="AK22" s="588"/>
      <c r="AL22" s="589"/>
      <c r="AM22" s="590"/>
      <c r="AN22" s="588"/>
      <c r="AO22" s="589"/>
      <c r="AP22" s="642"/>
    </row>
    <row r="23" spans="1:42" s="128" customFormat="1" ht="22.7" customHeight="1" x14ac:dyDescent="0.15">
      <c r="A23" s="522"/>
      <c r="B23" s="523"/>
      <c r="C23" s="523"/>
      <c r="D23" s="524"/>
      <c r="E23" s="528" t="str">
        <f t="shared" ref="E23:E51" si="0">IF(A23="","",A23)</f>
        <v/>
      </c>
      <c r="F23" s="529"/>
      <c r="G23" s="508"/>
      <c r="H23" s="509"/>
      <c r="I23" s="509"/>
      <c r="J23" s="130" t="s">
        <v>166</v>
      </c>
      <c r="K23" s="526"/>
      <c r="L23" s="526"/>
      <c r="M23" s="526"/>
      <c r="N23" s="510"/>
      <c r="O23" s="510"/>
      <c r="P23" s="510"/>
      <c r="Q23" s="527"/>
      <c r="R23" s="527"/>
      <c r="S23" s="527"/>
      <c r="T23" s="512"/>
      <c r="U23" s="513"/>
      <c r="V23" s="514"/>
      <c r="W23" s="515"/>
      <c r="X23" s="513"/>
      <c r="Y23" s="514"/>
      <c r="Z23" s="530">
        <f t="shared" ref="Z23:Z51" si="1">SUM(T23:Y23)</f>
        <v>0</v>
      </c>
      <c r="AA23" s="531"/>
      <c r="AB23" s="532"/>
      <c r="AC23" s="519"/>
      <c r="AD23" s="520"/>
      <c r="AE23" s="520"/>
      <c r="AF23" s="520"/>
      <c r="AG23" s="521"/>
      <c r="AH23" s="497"/>
      <c r="AI23" s="498"/>
      <c r="AJ23" s="499"/>
      <c r="AK23" s="497"/>
      <c r="AL23" s="498"/>
      <c r="AM23" s="499"/>
      <c r="AN23" s="500"/>
      <c r="AO23" s="501"/>
      <c r="AP23" s="502"/>
    </row>
    <row r="24" spans="1:42" s="128" customFormat="1" ht="22.7" customHeight="1" x14ac:dyDescent="0.15">
      <c r="A24" s="522"/>
      <c r="B24" s="523"/>
      <c r="C24" s="523"/>
      <c r="D24" s="524"/>
      <c r="E24" s="528" t="str">
        <f t="shared" si="0"/>
        <v/>
      </c>
      <c r="F24" s="529"/>
      <c r="G24" s="508"/>
      <c r="H24" s="509"/>
      <c r="I24" s="509"/>
      <c r="J24" s="129" t="s">
        <v>166</v>
      </c>
      <c r="K24" s="509"/>
      <c r="L24" s="509"/>
      <c r="M24" s="509"/>
      <c r="N24" s="510"/>
      <c r="O24" s="510"/>
      <c r="P24" s="510"/>
      <c r="Q24" s="511"/>
      <c r="R24" s="511"/>
      <c r="S24" s="511"/>
      <c r="T24" s="512"/>
      <c r="U24" s="513"/>
      <c r="V24" s="514"/>
      <c r="W24" s="515"/>
      <c r="X24" s="513"/>
      <c r="Y24" s="514"/>
      <c r="Z24" s="530">
        <f t="shared" si="1"/>
        <v>0</v>
      </c>
      <c r="AA24" s="531"/>
      <c r="AB24" s="532"/>
      <c r="AC24" s="519"/>
      <c r="AD24" s="520"/>
      <c r="AE24" s="520"/>
      <c r="AF24" s="520"/>
      <c r="AG24" s="521"/>
      <c r="AH24" s="497"/>
      <c r="AI24" s="498"/>
      <c r="AJ24" s="499"/>
      <c r="AK24" s="497"/>
      <c r="AL24" s="498"/>
      <c r="AM24" s="499"/>
      <c r="AN24" s="500"/>
      <c r="AO24" s="501"/>
      <c r="AP24" s="502"/>
    </row>
    <row r="25" spans="1:42" s="128" customFormat="1" ht="22.7" customHeight="1" x14ac:dyDescent="0.15">
      <c r="A25" s="522"/>
      <c r="B25" s="523"/>
      <c r="C25" s="523"/>
      <c r="D25" s="524"/>
      <c r="E25" s="528" t="str">
        <f t="shared" si="0"/>
        <v/>
      </c>
      <c r="F25" s="529"/>
      <c r="G25" s="508"/>
      <c r="H25" s="509"/>
      <c r="I25" s="509"/>
      <c r="J25" s="129" t="s">
        <v>166</v>
      </c>
      <c r="K25" s="509"/>
      <c r="L25" s="509"/>
      <c r="M25" s="509"/>
      <c r="N25" s="510"/>
      <c r="O25" s="510"/>
      <c r="P25" s="510"/>
      <c r="Q25" s="511"/>
      <c r="R25" s="511"/>
      <c r="S25" s="511"/>
      <c r="T25" s="512"/>
      <c r="U25" s="513"/>
      <c r="V25" s="514"/>
      <c r="W25" s="515"/>
      <c r="X25" s="513"/>
      <c r="Y25" s="514"/>
      <c r="Z25" s="530">
        <f t="shared" si="1"/>
        <v>0</v>
      </c>
      <c r="AA25" s="531"/>
      <c r="AB25" s="532"/>
      <c r="AC25" s="519"/>
      <c r="AD25" s="520"/>
      <c r="AE25" s="520"/>
      <c r="AF25" s="520"/>
      <c r="AG25" s="521"/>
      <c r="AH25" s="497"/>
      <c r="AI25" s="498"/>
      <c r="AJ25" s="499"/>
      <c r="AK25" s="497"/>
      <c r="AL25" s="498"/>
      <c r="AM25" s="499"/>
      <c r="AN25" s="500"/>
      <c r="AO25" s="501"/>
      <c r="AP25" s="502"/>
    </row>
    <row r="26" spans="1:42" s="128" customFormat="1" ht="22.7" customHeight="1" x14ac:dyDescent="0.15">
      <c r="A26" s="522"/>
      <c r="B26" s="523"/>
      <c r="C26" s="523"/>
      <c r="D26" s="524"/>
      <c r="E26" s="528" t="str">
        <f>IF(A26="","",A26)</f>
        <v/>
      </c>
      <c r="F26" s="529"/>
      <c r="G26" s="508"/>
      <c r="H26" s="509"/>
      <c r="I26" s="509"/>
      <c r="J26" s="129" t="s">
        <v>166</v>
      </c>
      <c r="K26" s="509"/>
      <c r="L26" s="509"/>
      <c r="M26" s="509"/>
      <c r="N26" s="510"/>
      <c r="O26" s="510"/>
      <c r="P26" s="510"/>
      <c r="Q26" s="511"/>
      <c r="R26" s="511"/>
      <c r="S26" s="511"/>
      <c r="T26" s="512"/>
      <c r="U26" s="513"/>
      <c r="V26" s="514"/>
      <c r="W26" s="515"/>
      <c r="X26" s="513"/>
      <c r="Y26" s="514"/>
      <c r="Z26" s="530">
        <f t="shared" si="1"/>
        <v>0</v>
      </c>
      <c r="AA26" s="531"/>
      <c r="AB26" s="532"/>
      <c r="AC26" s="519"/>
      <c r="AD26" s="520"/>
      <c r="AE26" s="520"/>
      <c r="AF26" s="520"/>
      <c r="AG26" s="521"/>
      <c r="AH26" s="497"/>
      <c r="AI26" s="498"/>
      <c r="AJ26" s="499"/>
      <c r="AK26" s="497"/>
      <c r="AL26" s="498"/>
      <c r="AM26" s="499"/>
      <c r="AN26" s="500"/>
      <c r="AO26" s="501"/>
      <c r="AP26" s="502"/>
    </row>
    <row r="27" spans="1:42" s="128" customFormat="1" ht="22.7" customHeight="1" x14ac:dyDescent="0.15">
      <c r="A27" s="522"/>
      <c r="B27" s="523"/>
      <c r="C27" s="523"/>
      <c r="D27" s="524"/>
      <c r="E27" s="528" t="str">
        <f t="shared" si="0"/>
        <v/>
      </c>
      <c r="F27" s="529"/>
      <c r="G27" s="525"/>
      <c r="H27" s="526"/>
      <c r="I27" s="526"/>
      <c r="J27" s="130" t="s">
        <v>166</v>
      </c>
      <c r="K27" s="526"/>
      <c r="L27" s="526"/>
      <c r="M27" s="526"/>
      <c r="N27" s="510"/>
      <c r="O27" s="510"/>
      <c r="P27" s="510"/>
      <c r="Q27" s="527"/>
      <c r="R27" s="527"/>
      <c r="S27" s="527"/>
      <c r="T27" s="512"/>
      <c r="U27" s="513"/>
      <c r="V27" s="514"/>
      <c r="W27" s="515"/>
      <c r="X27" s="513"/>
      <c r="Y27" s="514"/>
      <c r="Z27" s="530">
        <f t="shared" si="1"/>
        <v>0</v>
      </c>
      <c r="AA27" s="531"/>
      <c r="AB27" s="532"/>
      <c r="AC27" s="519"/>
      <c r="AD27" s="520"/>
      <c r="AE27" s="520"/>
      <c r="AF27" s="520"/>
      <c r="AG27" s="521"/>
      <c r="AH27" s="497"/>
      <c r="AI27" s="498"/>
      <c r="AJ27" s="499"/>
      <c r="AK27" s="497"/>
      <c r="AL27" s="498"/>
      <c r="AM27" s="499"/>
      <c r="AN27" s="500"/>
      <c r="AO27" s="501"/>
      <c r="AP27" s="502"/>
    </row>
    <row r="28" spans="1:42" s="128" customFormat="1" ht="22.7" customHeight="1" x14ac:dyDescent="0.15">
      <c r="A28" s="503"/>
      <c r="B28" s="504"/>
      <c r="C28" s="504"/>
      <c r="D28" s="505"/>
      <c r="E28" s="528" t="str">
        <f t="shared" si="0"/>
        <v/>
      </c>
      <c r="F28" s="529"/>
      <c r="G28" s="508"/>
      <c r="H28" s="509"/>
      <c r="I28" s="509"/>
      <c r="J28" s="129" t="s">
        <v>166</v>
      </c>
      <c r="K28" s="509"/>
      <c r="L28" s="509"/>
      <c r="M28" s="509"/>
      <c r="N28" s="510"/>
      <c r="O28" s="510"/>
      <c r="P28" s="510"/>
      <c r="Q28" s="511"/>
      <c r="R28" s="511"/>
      <c r="S28" s="511"/>
      <c r="T28" s="512"/>
      <c r="U28" s="513"/>
      <c r="V28" s="514"/>
      <c r="W28" s="515"/>
      <c r="X28" s="513"/>
      <c r="Y28" s="514"/>
      <c r="Z28" s="530">
        <f t="shared" si="1"/>
        <v>0</v>
      </c>
      <c r="AA28" s="531"/>
      <c r="AB28" s="532"/>
      <c r="AC28" s="519"/>
      <c r="AD28" s="520"/>
      <c r="AE28" s="520"/>
      <c r="AF28" s="520"/>
      <c r="AG28" s="521"/>
      <c r="AH28" s="497"/>
      <c r="AI28" s="498"/>
      <c r="AJ28" s="499"/>
      <c r="AK28" s="497"/>
      <c r="AL28" s="498"/>
      <c r="AM28" s="499"/>
      <c r="AN28" s="500"/>
      <c r="AO28" s="501"/>
      <c r="AP28" s="502"/>
    </row>
    <row r="29" spans="1:42" s="128" customFormat="1" ht="22.7" customHeight="1" x14ac:dyDescent="0.15">
      <c r="A29" s="503"/>
      <c r="B29" s="504"/>
      <c r="C29" s="504"/>
      <c r="D29" s="505"/>
      <c r="E29" s="528" t="str">
        <f t="shared" si="0"/>
        <v/>
      </c>
      <c r="F29" s="529"/>
      <c r="G29" s="508"/>
      <c r="H29" s="509"/>
      <c r="I29" s="509"/>
      <c r="J29" s="129" t="s">
        <v>166</v>
      </c>
      <c r="K29" s="509"/>
      <c r="L29" s="509"/>
      <c r="M29" s="509"/>
      <c r="N29" s="510"/>
      <c r="O29" s="510"/>
      <c r="P29" s="510"/>
      <c r="Q29" s="511"/>
      <c r="R29" s="511"/>
      <c r="S29" s="511"/>
      <c r="T29" s="512"/>
      <c r="U29" s="513"/>
      <c r="V29" s="514"/>
      <c r="W29" s="515"/>
      <c r="X29" s="513"/>
      <c r="Y29" s="514"/>
      <c r="Z29" s="530">
        <f t="shared" si="1"/>
        <v>0</v>
      </c>
      <c r="AA29" s="531"/>
      <c r="AB29" s="532"/>
      <c r="AC29" s="519"/>
      <c r="AD29" s="520"/>
      <c r="AE29" s="520"/>
      <c r="AF29" s="520"/>
      <c r="AG29" s="521"/>
      <c r="AH29" s="497"/>
      <c r="AI29" s="498"/>
      <c r="AJ29" s="499"/>
      <c r="AK29" s="497"/>
      <c r="AL29" s="498"/>
      <c r="AM29" s="499"/>
      <c r="AN29" s="500"/>
      <c r="AO29" s="501"/>
      <c r="AP29" s="502"/>
    </row>
    <row r="30" spans="1:42" s="128" customFormat="1" ht="22.7" customHeight="1" x14ac:dyDescent="0.15">
      <c r="A30" s="503"/>
      <c r="B30" s="504"/>
      <c r="C30" s="504"/>
      <c r="D30" s="505"/>
      <c r="E30" s="528" t="str">
        <f t="shared" si="0"/>
        <v/>
      </c>
      <c r="F30" s="529"/>
      <c r="G30" s="508"/>
      <c r="H30" s="509"/>
      <c r="I30" s="509"/>
      <c r="J30" s="129" t="s">
        <v>166</v>
      </c>
      <c r="K30" s="509"/>
      <c r="L30" s="509"/>
      <c r="M30" s="509"/>
      <c r="N30" s="510"/>
      <c r="O30" s="510"/>
      <c r="P30" s="510"/>
      <c r="Q30" s="511"/>
      <c r="R30" s="511"/>
      <c r="S30" s="511"/>
      <c r="T30" s="512"/>
      <c r="U30" s="513"/>
      <c r="V30" s="514"/>
      <c r="W30" s="515"/>
      <c r="X30" s="513"/>
      <c r="Y30" s="514"/>
      <c r="Z30" s="530">
        <f t="shared" si="1"/>
        <v>0</v>
      </c>
      <c r="AA30" s="531"/>
      <c r="AB30" s="532"/>
      <c r="AC30" s="519"/>
      <c r="AD30" s="520"/>
      <c r="AE30" s="520"/>
      <c r="AF30" s="520"/>
      <c r="AG30" s="521"/>
      <c r="AH30" s="497"/>
      <c r="AI30" s="498"/>
      <c r="AJ30" s="499"/>
      <c r="AK30" s="497"/>
      <c r="AL30" s="498"/>
      <c r="AM30" s="499"/>
      <c r="AN30" s="500"/>
      <c r="AO30" s="501"/>
      <c r="AP30" s="502"/>
    </row>
    <row r="31" spans="1:42" s="128" customFormat="1" ht="22.7" customHeight="1" x14ac:dyDescent="0.15">
      <c r="A31" s="503"/>
      <c r="B31" s="504"/>
      <c r="C31" s="504"/>
      <c r="D31" s="505"/>
      <c r="E31" s="528" t="str">
        <f t="shared" si="0"/>
        <v/>
      </c>
      <c r="F31" s="529"/>
      <c r="G31" s="525"/>
      <c r="H31" s="526"/>
      <c r="I31" s="526"/>
      <c r="J31" s="130" t="s">
        <v>166</v>
      </c>
      <c r="K31" s="526"/>
      <c r="L31" s="526"/>
      <c r="M31" s="526"/>
      <c r="N31" s="510"/>
      <c r="O31" s="510"/>
      <c r="P31" s="510"/>
      <c r="Q31" s="527"/>
      <c r="R31" s="527"/>
      <c r="S31" s="527"/>
      <c r="T31" s="512"/>
      <c r="U31" s="513"/>
      <c r="V31" s="514"/>
      <c r="W31" s="515"/>
      <c r="X31" s="513"/>
      <c r="Y31" s="514"/>
      <c r="Z31" s="530">
        <f t="shared" si="1"/>
        <v>0</v>
      </c>
      <c r="AA31" s="531"/>
      <c r="AB31" s="532"/>
      <c r="AC31" s="519"/>
      <c r="AD31" s="520"/>
      <c r="AE31" s="520"/>
      <c r="AF31" s="520"/>
      <c r="AG31" s="521"/>
      <c r="AH31" s="497"/>
      <c r="AI31" s="498"/>
      <c r="AJ31" s="499"/>
      <c r="AK31" s="497"/>
      <c r="AL31" s="498"/>
      <c r="AM31" s="499"/>
      <c r="AN31" s="500"/>
      <c r="AO31" s="501"/>
      <c r="AP31" s="502"/>
    </row>
    <row r="32" spans="1:42" s="128" customFormat="1" ht="22.7" customHeight="1" x14ac:dyDescent="0.15">
      <c r="A32" s="503"/>
      <c r="B32" s="504"/>
      <c r="C32" s="504"/>
      <c r="D32" s="505"/>
      <c r="E32" s="528" t="str">
        <f t="shared" si="0"/>
        <v/>
      </c>
      <c r="F32" s="529"/>
      <c r="G32" s="508"/>
      <c r="H32" s="509"/>
      <c r="I32" s="509"/>
      <c r="J32" s="129" t="s">
        <v>166</v>
      </c>
      <c r="K32" s="509"/>
      <c r="L32" s="509"/>
      <c r="M32" s="509"/>
      <c r="N32" s="510"/>
      <c r="O32" s="510"/>
      <c r="P32" s="510"/>
      <c r="Q32" s="511"/>
      <c r="R32" s="511"/>
      <c r="S32" s="511"/>
      <c r="T32" s="512"/>
      <c r="U32" s="513"/>
      <c r="V32" s="514"/>
      <c r="W32" s="515"/>
      <c r="X32" s="513"/>
      <c r="Y32" s="514"/>
      <c r="Z32" s="530">
        <f t="shared" si="1"/>
        <v>0</v>
      </c>
      <c r="AA32" s="531"/>
      <c r="AB32" s="532"/>
      <c r="AC32" s="519"/>
      <c r="AD32" s="520"/>
      <c r="AE32" s="520"/>
      <c r="AF32" s="520"/>
      <c r="AG32" s="521"/>
      <c r="AH32" s="497"/>
      <c r="AI32" s="498"/>
      <c r="AJ32" s="499"/>
      <c r="AK32" s="497"/>
      <c r="AL32" s="498"/>
      <c r="AM32" s="499"/>
      <c r="AN32" s="500"/>
      <c r="AO32" s="501"/>
      <c r="AP32" s="502"/>
    </row>
    <row r="33" spans="1:42" s="128" customFormat="1" ht="22.7" customHeight="1" x14ac:dyDescent="0.15">
      <c r="A33" s="503"/>
      <c r="B33" s="504"/>
      <c r="C33" s="504"/>
      <c r="D33" s="505"/>
      <c r="E33" s="528" t="str">
        <f t="shared" si="0"/>
        <v/>
      </c>
      <c r="F33" s="529"/>
      <c r="G33" s="508"/>
      <c r="H33" s="509"/>
      <c r="I33" s="509"/>
      <c r="J33" s="129" t="s">
        <v>166</v>
      </c>
      <c r="K33" s="509"/>
      <c r="L33" s="509"/>
      <c r="M33" s="509"/>
      <c r="N33" s="510"/>
      <c r="O33" s="510"/>
      <c r="P33" s="510"/>
      <c r="Q33" s="511"/>
      <c r="R33" s="511"/>
      <c r="S33" s="511"/>
      <c r="T33" s="512"/>
      <c r="U33" s="513"/>
      <c r="V33" s="514"/>
      <c r="W33" s="515"/>
      <c r="X33" s="513"/>
      <c r="Y33" s="514"/>
      <c r="Z33" s="530">
        <f t="shared" si="1"/>
        <v>0</v>
      </c>
      <c r="AA33" s="531"/>
      <c r="AB33" s="532"/>
      <c r="AC33" s="519"/>
      <c r="AD33" s="520"/>
      <c r="AE33" s="520"/>
      <c r="AF33" s="520"/>
      <c r="AG33" s="521"/>
      <c r="AH33" s="497"/>
      <c r="AI33" s="498"/>
      <c r="AJ33" s="499"/>
      <c r="AK33" s="497"/>
      <c r="AL33" s="498"/>
      <c r="AM33" s="499"/>
      <c r="AN33" s="500"/>
      <c r="AO33" s="501"/>
      <c r="AP33" s="502"/>
    </row>
    <row r="34" spans="1:42" s="128" customFormat="1" ht="22.7" customHeight="1" thickBot="1" x14ac:dyDescent="0.2">
      <c r="A34" s="522"/>
      <c r="B34" s="523"/>
      <c r="C34" s="523"/>
      <c r="D34" s="524"/>
      <c r="E34" s="528" t="str">
        <f t="shared" si="0"/>
        <v/>
      </c>
      <c r="F34" s="529"/>
      <c r="G34" s="508"/>
      <c r="H34" s="509"/>
      <c r="I34" s="509"/>
      <c r="J34" s="130" t="s">
        <v>166</v>
      </c>
      <c r="K34" s="526"/>
      <c r="L34" s="526"/>
      <c r="M34" s="526"/>
      <c r="N34" s="510"/>
      <c r="O34" s="510"/>
      <c r="P34" s="510"/>
      <c r="Q34" s="527"/>
      <c r="R34" s="527"/>
      <c r="S34" s="527"/>
      <c r="T34" s="512"/>
      <c r="U34" s="513"/>
      <c r="V34" s="514"/>
      <c r="W34" s="515"/>
      <c r="X34" s="513"/>
      <c r="Y34" s="514"/>
      <c r="Z34" s="530">
        <f t="shared" si="1"/>
        <v>0</v>
      </c>
      <c r="AA34" s="531"/>
      <c r="AB34" s="532"/>
      <c r="AC34" s="519"/>
      <c r="AD34" s="520"/>
      <c r="AE34" s="520"/>
      <c r="AF34" s="520"/>
      <c r="AG34" s="521"/>
      <c r="AH34" s="497"/>
      <c r="AI34" s="498"/>
      <c r="AJ34" s="499"/>
      <c r="AK34" s="497"/>
      <c r="AL34" s="498"/>
      <c r="AM34" s="499"/>
      <c r="AN34" s="500"/>
      <c r="AO34" s="501"/>
      <c r="AP34" s="502"/>
    </row>
    <row r="35" spans="1:42" s="128" customFormat="1" ht="22.7" hidden="1" customHeight="1" outlineLevel="1" x14ac:dyDescent="0.15">
      <c r="A35" s="522"/>
      <c r="B35" s="523"/>
      <c r="C35" s="523"/>
      <c r="D35" s="524"/>
      <c r="E35" s="506" t="str">
        <f t="shared" si="0"/>
        <v/>
      </c>
      <c r="F35" s="507"/>
      <c r="G35" s="508"/>
      <c r="H35" s="509"/>
      <c r="I35" s="509"/>
      <c r="J35" s="129" t="s">
        <v>166</v>
      </c>
      <c r="K35" s="509"/>
      <c r="L35" s="509"/>
      <c r="M35" s="509"/>
      <c r="N35" s="510"/>
      <c r="O35" s="510"/>
      <c r="P35" s="510"/>
      <c r="Q35" s="511"/>
      <c r="R35" s="511"/>
      <c r="S35" s="511"/>
      <c r="T35" s="512"/>
      <c r="U35" s="513"/>
      <c r="V35" s="514"/>
      <c r="W35" s="515"/>
      <c r="X35" s="513"/>
      <c r="Y35" s="514"/>
      <c r="Z35" s="516">
        <f t="shared" si="1"/>
        <v>0</v>
      </c>
      <c r="AA35" s="517"/>
      <c r="AB35" s="518"/>
      <c r="AC35" s="519"/>
      <c r="AD35" s="520"/>
      <c r="AE35" s="520"/>
      <c r="AF35" s="520"/>
      <c r="AG35" s="521"/>
      <c r="AH35" s="497"/>
      <c r="AI35" s="498"/>
      <c r="AJ35" s="499"/>
      <c r="AK35" s="497"/>
      <c r="AL35" s="498"/>
      <c r="AM35" s="499"/>
      <c r="AN35" s="500"/>
      <c r="AO35" s="501"/>
      <c r="AP35" s="502"/>
    </row>
    <row r="36" spans="1:42" s="128" customFormat="1" ht="22.7" hidden="1" customHeight="1" outlineLevel="1" x14ac:dyDescent="0.15">
      <c r="A36" s="522"/>
      <c r="B36" s="523"/>
      <c r="C36" s="523"/>
      <c r="D36" s="524"/>
      <c r="E36" s="506" t="str">
        <f t="shared" si="0"/>
        <v/>
      </c>
      <c r="F36" s="507"/>
      <c r="G36" s="508"/>
      <c r="H36" s="509"/>
      <c r="I36" s="509"/>
      <c r="J36" s="129" t="s">
        <v>166</v>
      </c>
      <c r="K36" s="509"/>
      <c r="L36" s="509"/>
      <c r="M36" s="509"/>
      <c r="N36" s="510"/>
      <c r="O36" s="510"/>
      <c r="P36" s="510"/>
      <c r="Q36" s="511"/>
      <c r="R36" s="511"/>
      <c r="S36" s="511"/>
      <c r="T36" s="512"/>
      <c r="U36" s="513"/>
      <c r="V36" s="514"/>
      <c r="W36" s="515"/>
      <c r="X36" s="513"/>
      <c r="Y36" s="514"/>
      <c r="Z36" s="516">
        <f t="shared" si="1"/>
        <v>0</v>
      </c>
      <c r="AA36" s="517"/>
      <c r="AB36" s="518"/>
      <c r="AC36" s="519"/>
      <c r="AD36" s="520"/>
      <c r="AE36" s="520"/>
      <c r="AF36" s="520"/>
      <c r="AG36" s="521"/>
      <c r="AH36" s="497"/>
      <c r="AI36" s="498"/>
      <c r="AJ36" s="499"/>
      <c r="AK36" s="497"/>
      <c r="AL36" s="498"/>
      <c r="AM36" s="499"/>
      <c r="AN36" s="500"/>
      <c r="AO36" s="501"/>
      <c r="AP36" s="502"/>
    </row>
    <row r="37" spans="1:42" s="128" customFormat="1" ht="22.7" hidden="1" customHeight="1" outlineLevel="1" x14ac:dyDescent="0.15">
      <c r="A37" s="522"/>
      <c r="B37" s="523"/>
      <c r="C37" s="523"/>
      <c r="D37" s="524"/>
      <c r="E37" s="506" t="str">
        <f t="shared" si="0"/>
        <v/>
      </c>
      <c r="F37" s="507"/>
      <c r="G37" s="508"/>
      <c r="H37" s="509"/>
      <c r="I37" s="509"/>
      <c r="J37" s="129" t="s">
        <v>166</v>
      </c>
      <c r="K37" s="509"/>
      <c r="L37" s="509"/>
      <c r="M37" s="509"/>
      <c r="N37" s="510"/>
      <c r="O37" s="510"/>
      <c r="P37" s="510"/>
      <c r="Q37" s="511"/>
      <c r="R37" s="511"/>
      <c r="S37" s="511"/>
      <c r="T37" s="512"/>
      <c r="U37" s="513"/>
      <c r="V37" s="514"/>
      <c r="W37" s="515"/>
      <c r="X37" s="513"/>
      <c r="Y37" s="514"/>
      <c r="Z37" s="516">
        <f t="shared" si="1"/>
        <v>0</v>
      </c>
      <c r="AA37" s="517"/>
      <c r="AB37" s="518"/>
      <c r="AC37" s="519"/>
      <c r="AD37" s="520"/>
      <c r="AE37" s="520"/>
      <c r="AF37" s="520"/>
      <c r="AG37" s="521"/>
      <c r="AH37" s="497"/>
      <c r="AI37" s="498"/>
      <c r="AJ37" s="499"/>
      <c r="AK37" s="497"/>
      <c r="AL37" s="498"/>
      <c r="AM37" s="499"/>
      <c r="AN37" s="500"/>
      <c r="AO37" s="501"/>
      <c r="AP37" s="502"/>
    </row>
    <row r="38" spans="1:42" s="128" customFormat="1" ht="22.7" hidden="1" customHeight="1" outlineLevel="1" x14ac:dyDescent="0.15">
      <c r="A38" s="522"/>
      <c r="B38" s="523"/>
      <c r="C38" s="523"/>
      <c r="D38" s="524"/>
      <c r="E38" s="506" t="str">
        <f t="shared" si="0"/>
        <v/>
      </c>
      <c r="F38" s="507"/>
      <c r="G38" s="525"/>
      <c r="H38" s="526"/>
      <c r="I38" s="526"/>
      <c r="J38" s="130" t="s">
        <v>166</v>
      </c>
      <c r="K38" s="526"/>
      <c r="L38" s="526"/>
      <c r="M38" s="526"/>
      <c r="N38" s="510"/>
      <c r="O38" s="510"/>
      <c r="P38" s="510"/>
      <c r="Q38" s="527"/>
      <c r="R38" s="527"/>
      <c r="S38" s="527"/>
      <c r="T38" s="512"/>
      <c r="U38" s="513"/>
      <c r="V38" s="514"/>
      <c r="W38" s="515"/>
      <c r="X38" s="513"/>
      <c r="Y38" s="514"/>
      <c r="Z38" s="516">
        <f t="shared" si="1"/>
        <v>0</v>
      </c>
      <c r="AA38" s="517"/>
      <c r="AB38" s="518"/>
      <c r="AC38" s="519"/>
      <c r="AD38" s="520"/>
      <c r="AE38" s="520"/>
      <c r="AF38" s="520"/>
      <c r="AG38" s="521"/>
      <c r="AH38" s="497"/>
      <c r="AI38" s="498"/>
      <c r="AJ38" s="499"/>
      <c r="AK38" s="497"/>
      <c r="AL38" s="498"/>
      <c r="AM38" s="499"/>
      <c r="AN38" s="500"/>
      <c r="AO38" s="501"/>
      <c r="AP38" s="502"/>
    </row>
    <row r="39" spans="1:42" s="128" customFormat="1" ht="22.7" hidden="1" customHeight="1" outlineLevel="1" x14ac:dyDescent="0.15">
      <c r="A39" s="503"/>
      <c r="B39" s="504"/>
      <c r="C39" s="504"/>
      <c r="D39" s="505"/>
      <c r="E39" s="506" t="str">
        <f t="shared" si="0"/>
        <v/>
      </c>
      <c r="F39" s="507"/>
      <c r="G39" s="508"/>
      <c r="H39" s="509"/>
      <c r="I39" s="509"/>
      <c r="J39" s="129" t="s">
        <v>166</v>
      </c>
      <c r="K39" s="509"/>
      <c r="L39" s="509"/>
      <c r="M39" s="509"/>
      <c r="N39" s="510"/>
      <c r="O39" s="510"/>
      <c r="P39" s="510"/>
      <c r="Q39" s="511"/>
      <c r="R39" s="511"/>
      <c r="S39" s="511"/>
      <c r="T39" s="512"/>
      <c r="U39" s="513"/>
      <c r="V39" s="514"/>
      <c r="W39" s="515"/>
      <c r="X39" s="513"/>
      <c r="Y39" s="514"/>
      <c r="Z39" s="516">
        <f t="shared" si="1"/>
        <v>0</v>
      </c>
      <c r="AA39" s="517"/>
      <c r="AB39" s="518"/>
      <c r="AC39" s="519"/>
      <c r="AD39" s="520"/>
      <c r="AE39" s="520"/>
      <c r="AF39" s="520"/>
      <c r="AG39" s="521"/>
      <c r="AH39" s="497"/>
      <c r="AI39" s="498"/>
      <c r="AJ39" s="499"/>
      <c r="AK39" s="497"/>
      <c r="AL39" s="498"/>
      <c r="AM39" s="499"/>
      <c r="AN39" s="500"/>
      <c r="AO39" s="501"/>
      <c r="AP39" s="502"/>
    </row>
    <row r="40" spans="1:42" s="128" customFormat="1" ht="22.7" hidden="1" customHeight="1" outlineLevel="1" x14ac:dyDescent="0.15">
      <c r="A40" s="503"/>
      <c r="B40" s="504"/>
      <c r="C40" s="504"/>
      <c r="D40" s="505"/>
      <c r="E40" s="506" t="str">
        <f t="shared" si="0"/>
        <v/>
      </c>
      <c r="F40" s="507"/>
      <c r="G40" s="508"/>
      <c r="H40" s="509"/>
      <c r="I40" s="509"/>
      <c r="J40" s="129" t="s">
        <v>166</v>
      </c>
      <c r="K40" s="509"/>
      <c r="L40" s="509"/>
      <c r="M40" s="509"/>
      <c r="N40" s="510"/>
      <c r="O40" s="510"/>
      <c r="P40" s="510"/>
      <c r="Q40" s="511"/>
      <c r="R40" s="511"/>
      <c r="S40" s="511"/>
      <c r="T40" s="512"/>
      <c r="U40" s="513"/>
      <c r="V40" s="514"/>
      <c r="W40" s="515"/>
      <c r="X40" s="513"/>
      <c r="Y40" s="514"/>
      <c r="Z40" s="516">
        <f t="shared" si="1"/>
        <v>0</v>
      </c>
      <c r="AA40" s="517"/>
      <c r="AB40" s="518"/>
      <c r="AC40" s="519"/>
      <c r="AD40" s="520"/>
      <c r="AE40" s="520"/>
      <c r="AF40" s="520"/>
      <c r="AG40" s="521"/>
      <c r="AH40" s="497"/>
      <c r="AI40" s="498"/>
      <c r="AJ40" s="499"/>
      <c r="AK40" s="497"/>
      <c r="AL40" s="498"/>
      <c r="AM40" s="499"/>
      <c r="AN40" s="500"/>
      <c r="AO40" s="501"/>
      <c r="AP40" s="502"/>
    </row>
    <row r="41" spans="1:42" s="128" customFormat="1" ht="22.7" hidden="1" customHeight="1" outlineLevel="1" x14ac:dyDescent="0.15">
      <c r="A41" s="503"/>
      <c r="B41" s="504"/>
      <c r="C41" s="504"/>
      <c r="D41" s="505"/>
      <c r="E41" s="506" t="str">
        <f t="shared" si="0"/>
        <v/>
      </c>
      <c r="F41" s="507"/>
      <c r="G41" s="508"/>
      <c r="H41" s="509"/>
      <c r="I41" s="509"/>
      <c r="J41" s="129" t="s">
        <v>166</v>
      </c>
      <c r="K41" s="509"/>
      <c r="L41" s="509"/>
      <c r="M41" s="509"/>
      <c r="N41" s="510"/>
      <c r="O41" s="510"/>
      <c r="P41" s="510"/>
      <c r="Q41" s="511"/>
      <c r="R41" s="511"/>
      <c r="S41" s="511"/>
      <c r="T41" s="512"/>
      <c r="U41" s="513"/>
      <c r="V41" s="514"/>
      <c r="W41" s="515"/>
      <c r="X41" s="513"/>
      <c r="Y41" s="514"/>
      <c r="Z41" s="516">
        <f t="shared" si="1"/>
        <v>0</v>
      </c>
      <c r="AA41" s="517"/>
      <c r="AB41" s="518"/>
      <c r="AC41" s="519"/>
      <c r="AD41" s="520"/>
      <c r="AE41" s="520"/>
      <c r="AF41" s="520"/>
      <c r="AG41" s="521"/>
      <c r="AH41" s="497"/>
      <c r="AI41" s="498"/>
      <c r="AJ41" s="499"/>
      <c r="AK41" s="497"/>
      <c r="AL41" s="498"/>
      <c r="AM41" s="499"/>
      <c r="AN41" s="500"/>
      <c r="AO41" s="501"/>
      <c r="AP41" s="502"/>
    </row>
    <row r="42" spans="1:42" s="128" customFormat="1" ht="22.7" hidden="1" customHeight="1" outlineLevel="1" x14ac:dyDescent="0.15">
      <c r="A42" s="522"/>
      <c r="B42" s="523"/>
      <c r="C42" s="523"/>
      <c r="D42" s="524"/>
      <c r="E42" s="506" t="str">
        <f t="shared" si="0"/>
        <v/>
      </c>
      <c r="F42" s="507"/>
      <c r="G42" s="508"/>
      <c r="H42" s="509"/>
      <c r="I42" s="509"/>
      <c r="J42" s="129" t="s">
        <v>166</v>
      </c>
      <c r="K42" s="509"/>
      <c r="L42" s="509"/>
      <c r="M42" s="509"/>
      <c r="N42" s="510"/>
      <c r="O42" s="510"/>
      <c r="P42" s="510"/>
      <c r="Q42" s="511"/>
      <c r="R42" s="511"/>
      <c r="S42" s="511"/>
      <c r="T42" s="512"/>
      <c r="U42" s="513"/>
      <c r="V42" s="514"/>
      <c r="W42" s="515"/>
      <c r="X42" s="513"/>
      <c r="Y42" s="514"/>
      <c r="Z42" s="516">
        <f t="shared" si="1"/>
        <v>0</v>
      </c>
      <c r="AA42" s="517"/>
      <c r="AB42" s="518"/>
      <c r="AC42" s="519"/>
      <c r="AD42" s="520"/>
      <c r="AE42" s="520"/>
      <c r="AF42" s="520"/>
      <c r="AG42" s="521"/>
      <c r="AH42" s="497"/>
      <c r="AI42" s="498"/>
      <c r="AJ42" s="499"/>
      <c r="AK42" s="497"/>
      <c r="AL42" s="498"/>
      <c r="AM42" s="499"/>
      <c r="AN42" s="500"/>
      <c r="AO42" s="501"/>
      <c r="AP42" s="502"/>
    </row>
    <row r="43" spans="1:42" s="128" customFormat="1" ht="22.7" hidden="1" customHeight="1" outlineLevel="1" x14ac:dyDescent="0.15">
      <c r="A43" s="522"/>
      <c r="B43" s="523"/>
      <c r="C43" s="523"/>
      <c r="D43" s="524"/>
      <c r="E43" s="506" t="str">
        <f t="shared" si="0"/>
        <v/>
      </c>
      <c r="F43" s="507"/>
      <c r="G43" s="508"/>
      <c r="H43" s="509"/>
      <c r="I43" s="509"/>
      <c r="J43" s="129" t="s">
        <v>166</v>
      </c>
      <c r="K43" s="509"/>
      <c r="L43" s="509"/>
      <c r="M43" s="509"/>
      <c r="N43" s="510"/>
      <c r="O43" s="510"/>
      <c r="P43" s="510"/>
      <c r="Q43" s="511"/>
      <c r="R43" s="511"/>
      <c r="S43" s="511"/>
      <c r="T43" s="512"/>
      <c r="U43" s="513"/>
      <c r="V43" s="514"/>
      <c r="W43" s="515"/>
      <c r="X43" s="513"/>
      <c r="Y43" s="514"/>
      <c r="Z43" s="516">
        <f t="shared" si="1"/>
        <v>0</v>
      </c>
      <c r="AA43" s="517"/>
      <c r="AB43" s="518"/>
      <c r="AC43" s="519"/>
      <c r="AD43" s="520"/>
      <c r="AE43" s="520"/>
      <c r="AF43" s="520"/>
      <c r="AG43" s="521"/>
      <c r="AH43" s="497"/>
      <c r="AI43" s="498"/>
      <c r="AJ43" s="499"/>
      <c r="AK43" s="497"/>
      <c r="AL43" s="498"/>
      <c r="AM43" s="499"/>
      <c r="AN43" s="500"/>
      <c r="AO43" s="501"/>
      <c r="AP43" s="502"/>
    </row>
    <row r="44" spans="1:42" s="128" customFormat="1" ht="22.7" hidden="1" customHeight="1" outlineLevel="1" x14ac:dyDescent="0.15">
      <c r="A44" s="522"/>
      <c r="B44" s="523"/>
      <c r="C44" s="523"/>
      <c r="D44" s="524"/>
      <c r="E44" s="506" t="str">
        <f t="shared" si="0"/>
        <v/>
      </c>
      <c r="F44" s="507"/>
      <c r="G44" s="525"/>
      <c r="H44" s="526"/>
      <c r="I44" s="526"/>
      <c r="J44" s="130" t="s">
        <v>166</v>
      </c>
      <c r="K44" s="526"/>
      <c r="L44" s="526"/>
      <c r="M44" s="526"/>
      <c r="N44" s="510"/>
      <c r="O44" s="510"/>
      <c r="P44" s="510"/>
      <c r="Q44" s="527"/>
      <c r="R44" s="527"/>
      <c r="S44" s="527"/>
      <c r="T44" s="512"/>
      <c r="U44" s="513"/>
      <c r="V44" s="514"/>
      <c r="W44" s="515"/>
      <c r="X44" s="513"/>
      <c r="Y44" s="514"/>
      <c r="Z44" s="516">
        <f t="shared" si="1"/>
        <v>0</v>
      </c>
      <c r="AA44" s="517"/>
      <c r="AB44" s="518"/>
      <c r="AC44" s="519"/>
      <c r="AD44" s="520"/>
      <c r="AE44" s="520"/>
      <c r="AF44" s="520"/>
      <c r="AG44" s="521"/>
      <c r="AH44" s="497"/>
      <c r="AI44" s="498"/>
      <c r="AJ44" s="499"/>
      <c r="AK44" s="497"/>
      <c r="AL44" s="498"/>
      <c r="AM44" s="499"/>
      <c r="AN44" s="500"/>
      <c r="AO44" s="501"/>
      <c r="AP44" s="502"/>
    </row>
    <row r="45" spans="1:42" s="128" customFormat="1" ht="22.7" hidden="1" customHeight="1" outlineLevel="1" x14ac:dyDescent="0.15">
      <c r="A45" s="503"/>
      <c r="B45" s="504"/>
      <c r="C45" s="504"/>
      <c r="D45" s="505"/>
      <c r="E45" s="506" t="str">
        <f t="shared" si="0"/>
        <v/>
      </c>
      <c r="F45" s="507"/>
      <c r="G45" s="508"/>
      <c r="H45" s="509"/>
      <c r="I45" s="509"/>
      <c r="J45" s="129" t="s">
        <v>166</v>
      </c>
      <c r="K45" s="509"/>
      <c r="L45" s="509"/>
      <c r="M45" s="509"/>
      <c r="N45" s="510"/>
      <c r="O45" s="510"/>
      <c r="P45" s="510"/>
      <c r="Q45" s="511"/>
      <c r="R45" s="511"/>
      <c r="S45" s="511"/>
      <c r="T45" s="512"/>
      <c r="U45" s="513"/>
      <c r="V45" s="514"/>
      <c r="W45" s="515"/>
      <c r="X45" s="513"/>
      <c r="Y45" s="514"/>
      <c r="Z45" s="516">
        <f t="shared" si="1"/>
        <v>0</v>
      </c>
      <c r="AA45" s="517"/>
      <c r="AB45" s="518"/>
      <c r="AC45" s="519"/>
      <c r="AD45" s="520"/>
      <c r="AE45" s="520"/>
      <c r="AF45" s="520"/>
      <c r="AG45" s="521"/>
      <c r="AH45" s="497"/>
      <c r="AI45" s="498"/>
      <c r="AJ45" s="499"/>
      <c r="AK45" s="497"/>
      <c r="AL45" s="498"/>
      <c r="AM45" s="499"/>
      <c r="AN45" s="500"/>
      <c r="AO45" s="501"/>
      <c r="AP45" s="502"/>
    </row>
    <row r="46" spans="1:42" s="128" customFormat="1" ht="22.7" hidden="1" customHeight="1" outlineLevel="1" x14ac:dyDescent="0.15">
      <c r="A46" s="503"/>
      <c r="B46" s="504"/>
      <c r="C46" s="504"/>
      <c r="D46" s="505"/>
      <c r="E46" s="506" t="str">
        <f t="shared" si="0"/>
        <v/>
      </c>
      <c r="F46" s="507"/>
      <c r="G46" s="508"/>
      <c r="H46" s="509"/>
      <c r="I46" s="509"/>
      <c r="J46" s="129" t="s">
        <v>166</v>
      </c>
      <c r="K46" s="509"/>
      <c r="L46" s="509"/>
      <c r="M46" s="509"/>
      <c r="N46" s="510"/>
      <c r="O46" s="510"/>
      <c r="P46" s="510"/>
      <c r="Q46" s="511"/>
      <c r="R46" s="511"/>
      <c r="S46" s="511"/>
      <c r="T46" s="512"/>
      <c r="U46" s="513"/>
      <c r="V46" s="514"/>
      <c r="W46" s="515"/>
      <c r="X46" s="513"/>
      <c r="Y46" s="514"/>
      <c r="Z46" s="516">
        <f t="shared" si="1"/>
        <v>0</v>
      </c>
      <c r="AA46" s="517"/>
      <c r="AB46" s="518"/>
      <c r="AC46" s="519"/>
      <c r="AD46" s="520"/>
      <c r="AE46" s="520"/>
      <c r="AF46" s="520"/>
      <c r="AG46" s="521"/>
      <c r="AH46" s="497"/>
      <c r="AI46" s="498"/>
      <c r="AJ46" s="499"/>
      <c r="AK46" s="497"/>
      <c r="AL46" s="498"/>
      <c r="AM46" s="499"/>
      <c r="AN46" s="500"/>
      <c r="AO46" s="501"/>
      <c r="AP46" s="502"/>
    </row>
    <row r="47" spans="1:42" s="128" customFormat="1" ht="22.7" hidden="1" customHeight="1" outlineLevel="1" x14ac:dyDescent="0.15">
      <c r="A47" s="503"/>
      <c r="B47" s="504"/>
      <c r="C47" s="504"/>
      <c r="D47" s="505"/>
      <c r="E47" s="506" t="str">
        <f t="shared" si="0"/>
        <v/>
      </c>
      <c r="F47" s="507"/>
      <c r="G47" s="508"/>
      <c r="H47" s="509"/>
      <c r="I47" s="509"/>
      <c r="J47" s="129" t="s">
        <v>166</v>
      </c>
      <c r="K47" s="509"/>
      <c r="L47" s="509"/>
      <c r="M47" s="509"/>
      <c r="N47" s="510"/>
      <c r="O47" s="510"/>
      <c r="P47" s="510"/>
      <c r="Q47" s="511"/>
      <c r="R47" s="511"/>
      <c r="S47" s="511"/>
      <c r="T47" s="512"/>
      <c r="U47" s="513"/>
      <c r="V47" s="514"/>
      <c r="W47" s="515"/>
      <c r="X47" s="513"/>
      <c r="Y47" s="514"/>
      <c r="Z47" s="516">
        <f t="shared" si="1"/>
        <v>0</v>
      </c>
      <c r="AA47" s="517"/>
      <c r="AB47" s="518"/>
      <c r="AC47" s="519"/>
      <c r="AD47" s="520"/>
      <c r="AE47" s="520"/>
      <c r="AF47" s="520"/>
      <c r="AG47" s="521"/>
      <c r="AH47" s="497"/>
      <c r="AI47" s="498"/>
      <c r="AJ47" s="499"/>
      <c r="AK47" s="497"/>
      <c r="AL47" s="498"/>
      <c r="AM47" s="499"/>
      <c r="AN47" s="500"/>
      <c r="AO47" s="501"/>
      <c r="AP47" s="502"/>
    </row>
    <row r="48" spans="1:42" s="128" customFormat="1" ht="22.7" hidden="1" customHeight="1" outlineLevel="1" x14ac:dyDescent="0.15">
      <c r="A48" s="503"/>
      <c r="B48" s="504"/>
      <c r="C48" s="504"/>
      <c r="D48" s="505"/>
      <c r="E48" s="506" t="str">
        <f t="shared" si="0"/>
        <v/>
      </c>
      <c r="F48" s="507"/>
      <c r="G48" s="525"/>
      <c r="H48" s="526"/>
      <c r="I48" s="526"/>
      <c r="J48" s="130" t="s">
        <v>166</v>
      </c>
      <c r="K48" s="526"/>
      <c r="L48" s="526"/>
      <c r="M48" s="526"/>
      <c r="N48" s="510"/>
      <c r="O48" s="510"/>
      <c r="P48" s="510"/>
      <c r="Q48" s="527"/>
      <c r="R48" s="527"/>
      <c r="S48" s="527"/>
      <c r="T48" s="512"/>
      <c r="U48" s="513"/>
      <c r="V48" s="514"/>
      <c r="W48" s="515"/>
      <c r="X48" s="513"/>
      <c r="Y48" s="514"/>
      <c r="Z48" s="516">
        <f t="shared" si="1"/>
        <v>0</v>
      </c>
      <c r="AA48" s="517"/>
      <c r="AB48" s="518"/>
      <c r="AC48" s="519"/>
      <c r="AD48" s="520"/>
      <c r="AE48" s="520"/>
      <c r="AF48" s="520"/>
      <c r="AG48" s="521"/>
      <c r="AH48" s="497"/>
      <c r="AI48" s="498"/>
      <c r="AJ48" s="499"/>
      <c r="AK48" s="497"/>
      <c r="AL48" s="498"/>
      <c r="AM48" s="499"/>
      <c r="AN48" s="500"/>
      <c r="AO48" s="501"/>
      <c r="AP48" s="502"/>
    </row>
    <row r="49" spans="1:42" s="128" customFormat="1" ht="22.7" hidden="1" customHeight="1" outlineLevel="1" x14ac:dyDescent="0.15">
      <c r="A49" s="503"/>
      <c r="B49" s="504"/>
      <c r="C49" s="504"/>
      <c r="D49" s="505"/>
      <c r="E49" s="506" t="str">
        <f t="shared" si="0"/>
        <v/>
      </c>
      <c r="F49" s="507"/>
      <c r="G49" s="508"/>
      <c r="H49" s="509"/>
      <c r="I49" s="509"/>
      <c r="J49" s="129" t="s">
        <v>166</v>
      </c>
      <c r="K49" s="509"/>
      <c r="L49" s="509"/>
      <c r="M49" s="509"/>
      <c r="N49" s="510"/>
      <c r="O49" s="510"/>
      <c r="P49" s="510"/>
      <c r="Q49" s="511"/>
      <c r="R49" s="511"/>
      <c r="S49" s="511"/>
      <c r="T49" s="512"/>
      <c r="U49" s="513"/>
      <c r="V49" s="514"/>
      <c r="W49" s="515"/>
      <c r="X49" s="513"/>
      <c r="Y49" s="514"/>
      <c r="Z49" s="516">
        <f t="shared" si="1"/>
        <v>0</v>
      </c>
      <c r="AA49" s="517"/>
      <c r="AB49" s="518"/>
      <c r="AC49" s="519"/>
      <c r="AD49" s="520"/>
      <c r="AE49" s="520"/>
      <c r="AF49" s="520"/>
      <c r="AG49" s="521"/>
      <c r="AH49" s="497"/>
      <c r="AI49" s="498"/>
      <c r="AJ49" s="499"/>
      <c r="AK49" s="497"/>
      <c r="AL49" s="498"/>
      <c r="AM49" s="499"/>
      <c r="AN49" s="500"/>
      <c r="AO49" s="501"/>
      <c r="AP49" s="502"/>
    </row>
    <row r="50" spans="1:42" s="128" customFormat="1" ht="22.7" hidden="1" customHeight="1" outlineLevel="1" x14ac:dyDescent="0.15">
      <c r="A50" s="503"/>
      <c r="B50" s="504"/>
      <c r="C50" s="504"/>
      <c r="D50" s="505"/>
      <c r="E50" s="506" t="str">
        <f t="shared" si="0"/>
        <v/>
      </c>
      <c r="F50" s="507"/>
      <c r="G50" s="508"/>
      <c r="H50" s="509"/>
      <c r="I50" s="509"/>
      <c r="J50" s="129" t="s">
        <v>166</v>
      </c>
      <c r="K50" s="509"/>
      <c r="L50" s="509"/>
      <c r="M50" s="509"/>
      <c r="N50" s="510"/>
      <c r="O50" s="510"/>
      <c r="P50" s="510"/>
      <c r="Q50" s="511"/>
      <c r="R50" s="511"/>
      <c r="S50" s="511"/>
      <c r="T50" s="512"/>
      <c r="U50" s="513"/>
      <c r="V50" s="514"/>
      <c r="W50" s="515"/>
      <c r="X50" s="513"/>
      <c r="Y50" s="514"/>
      <c r="Z50" s="516">
        <f t="shared" si="1"/>
        <v>0</v>
      </c>
      <c r="AA50" s="517"/>
      <c r="AB50" s="518"/>
      <c r="AC50" s="519"/>
      <c r="AD50" s="520"/>
      <c r="AE50" s="520"/>
      <c r="AF50" s="520"/>
      <c r="AG50" s="521"/>
      <c r="AH50" s="497"/>
      <c r="AI50" s="498"/>
      <c r="AJ50" s="499"/>
      <c r="AK50" s="497"/>
      <c r="AL50" s="498"/>
      <c r="AM50" s="499"/>
      <c r="AN50" s="500"/>
      <c r="AO50" s="501"/>
      <c r="AP50" s="502"/>
    </row>
    <row r="51" spans="1:42" s="128" customFormat="1" ht="22.7" hidden="1" customHeight="1" outlineLevel="1" thickBot="1" x14ac:dyDescent="0.2">
      <c r="A51" s="503"/>
      <c r="B51" s="504"/>
      <c r="C51" s="504"/>
      <c r="D51" s="505"/>
      <c r="E51" s="506" t="str">
        <f t="shared" si="0"/>
        <v/>
      </c>
      <c r="F51" s="507"/>
      <c r="G51" s="562"/>
      <c r="H51" s="563"/>
      <c r="I51" s="563"/>
      <c r="J51" s="23" t="s">
        <v>166</v>
      </c>
      <c r="K51" s="563"/>
      <c r="L51" s="563"/>
      <c r="M51" s="563"/>
      <c r="N51" s="510"/>
      <c r="O51" s="510"/>
      <c r="P51" s="510"/>
      <c r="Q51" s="564"/>
      <c r="R51" s="564"/>
      <c r="S51" s="564"/>
      <c r="T51" s="565"/>
      <c r="U51" s="566"/>
      <c r="V51" s="567"/>
      <c r="W51" s="568"/>
      <c r="X51" s="566"/>
      <c r="Y51" s="567"/>
      <c r="Z51" s="569">
        <f t="shared" si="1"/>
        <v>0</v>
      </c>
      <c r="AA51" s="570"/>
      <c r="AB51" s="571"/>
      <c r="AC51" s="519"/>
      <c r="AD51" s="520"/>
      <c r="AE51" s="520"/>
      <c r="AF51" s="520"/>
      <c r="AG51" s="521"/>
      <c r="AH51" s="552"/>
      <c r="AI51" s="553"/>
      <c r="AJ51" s="554"/>
      <c r="AK51" s="552"/>
      <c r="AL51" s="553"/>
      <c r="AM51" s="554"/>
      <c r="AN51" s="555"/>
      <c r="AO51" s="556"/>
      <c r="AP51" s="557"/>
    </row>
    <row r="52" spans="1:42" ht="15" customHeight="1" collapsed="1" thickTop="1" x14ac:dyDescent="0.15">
      <c r="A52" s="558" t="s">
        <v>165</v>
      </c>
      <c r="B52" s="559"/>
      <c r="C52" s="559"/>
      <c r="D52" s="559"/>
      <c r="E52" s="559"/>
      <c r="F52" s="559"/>
      <c r="G52" s="559"/>
      <c r="H52" s="559"/>
      <c r="I52" s="559"/>
      <c r="J52" s="559"/>
      <c r="K52" s="559"/>
      <c r="L52" s="559"/>
      <c r="M52" s="559"/>
      <c r="N52" s="559"/>
      <c r="O52" s="559"/>
      <c r="P52" s="559"/>
      <c r="Q52" s="559"/>
      <c r="R52" s="559"/>
      <c r="S52" s="559"/>
      <c r="T52" s="559"/>
      <c r="U52" s="559"/>
      <c r="V52" s="559"/>
      <c r="W52" s="559"/>
      <c r="X52" s="559"/>
      <c r="Y52" s="559"/>
      <c r="Z52" s="540" t="s">
        <v>164</v>
      </c>
      <c r="AA52" s="541"/>
      <c r="AB52" s="542"/>
      <c r="AC52" s="540" t="s">
        <v>163</v>
      </c>
      <c r="AD52" s="541"/>
      <c r="AE52" s="541"/>
      <c r="AF52" s="541"/>
      <c r="AG52" s="542"/>
      <c r="AH52" s="540" t="s">
        <v>162</v>
      </c>
      <c r="AI52" s="541"/>
      <c r="AJ52" s="542"/>
      <c r="AK52" s="540" t="s">
        <v>161</v>
      </c>
      <c r="AL52" s="541"/>
      <c r="AM52" s="542"/>
      <c r="AN52" s="543"/>
      <c r="AO52" s="544"/>
      <c r="AP52" s="545"/>
    </row>
    <row r="53" spans="1:42" ht="22.7" customHeight="1" thickBot="1" x14ac:dyDescent="0.2">
      <c r="A53" s="560"/>
      <c r="B53" s="561"/>
      <c r="C53" s="561"/>
      <c r="D53" s="561"/>
      <c r="E53" s="561"/>
      <c r="F53" s="561"/>
      <c r="G53" s="561"/>
      <c r="H53" s="561"/>
      <c r="I53" s="561"/>
      <c r="J53" s="561"/>
      <c r="K53" s="561"/>
      <c r="L53" s="561"/>
      <c r="M53" s="561"/>
      <c r="N53" s="561"/>
      <c r="O53" s="561"/>
      <c r="P53" s="561"/>
      <c r="Q53" s="561"/>
      <c r="R53" s="561"/>
      <c r="S53" s="561"/>
      <c r="T53" s="561"/>
      <c r="U53" s="561"/>
      <c r="V53" s="561"/>
      <c r="W53" s="561"/>
      <c r="X53" s="561"/>
      <c r="Y53" s="561"/>
      <c r="Z53" s="549">
        <f>SUM(Z23:AB51)</f>
        <v>0</v>
      </c>
      <c r="AA53" s="550"/>
      <c r="AB53" s="551"/>
      <c r="AC53" s="549">
        <f>ROUNDDOWN((SUMIFS(Q23:S51,N23:P51,"自家用車")),0)*37</f>
        <v>0</v>
      </c>
      <c r="AD53" s="550"/>
      <c r="AE53" s="550"/>
      <c r="AF53" s="550"/>
      <c r="AG53" s="551"/>
      <c r="AH53" s="549">
        <f>SUM(AH23:AJ51)</f>
        <v>0</v>
      </c>
      <c r="AI53" s="550"/>
      <c r="AJ53" s="551"/>
      <c r="AK53" s="549">
        <f>SUM(AK23:AM51)</f>
        <v>0</v>
      </c>
      <c r="AL53" s="550"/>
      <c r="AM53" s="551"/>
      <c r="AN53" s="546"/>
      <c r="AO53" s="547"/>
      <c r="AP53" s="548"/>
    </row>
    <row r="54" spans="1:42" ht="11.25" customHeight="1" thickBot="1" x14ac:dyDescent="0.2">
      <c r="A54" s="582"/>
      <c r="B54" s="582"/>
      <c r="C54" s="582"/>
      <c r="D54" s="582"/>
      <c r="E54" s="582"/>
      <c r="F54" s="582"/>
      <c r="G54" s="582"/>
      <c r="H54" s="582"/>
      <c r="I54" s="582"/>
      <c r="J54" s="582"/>
      <c r="K54" s="582"/>
      <c r="L54" s="582"/>
      <c r="M54" s="582"/>
      <c r="N54" s="582"/>
      <c r="O54" s="582"/>
      <c r="P54" s="582"/>
      <c r="Q54" s="582"/>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row>
    <row r="55" spans="1:42" ht="15" customHeight="1" x14ac:dyDescent="0.15">
      <c r="A55" s="583" t="s">
        <v>160</v>
      </c>
      <c r="B55" s="584"/>
      <c r="C55" s="584"/>
      <c r="D55" s="584"/>
      <c r="E55" s="20"/>
      <c r="F55" s="21" t="s">
        <v>159</v>
      </c>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19"/>
    </row>
    <row r="56" spans="1:42" ht="15" customHeight="1" x14ac:dyDescent="0.15">
      <c r="A56" s="534"/>
      <c r="B56" s="535"/>
      <c r="C56" s="535"/>
      <c r="D56" s="535"/>
      <c r="E56" s="535"/>
      <c r="F56" s="535"/>
      <c r="G56" s="535"/>
      <c r="H56" s="535"/>
      <c r="I56" s="535"/>
      <c r="J56" s="535"/>
      <c r="K56" s="535"/>
      <c r="L56" s="535"/>
      <c r="M56" s="535"/>
      <c r="N56" s="535"/>
      <c r="O56" s="535"/>
      <c r="P56" s="535"/>
      <c r="Q56" s="535"/>
      <c r="R56" s="535"/>
      <c r="S56" s="535"/>
      <c r="T56" s="535"/>
      <c r="U56" s="535"/>
      <c r="V56" s="535"/>
      <c r="W56" s="535"/>
      <c r="X56" s="535"/>
      <c r="Y56" s="535"/>
      <c r="Z56" s="535"/>
      <c r="AA56" s="535"/>
      <c r="AB56" s="535"/>
      <c r="AC56" s="535"/>
      <c r="AD56" s="535"/>
      <c r="AE56" s="535"/>
      <c r="AF56" s="535"/>
      <c r="AG56" s="535"/>
      <c r="AH56" s="535"/>
      <c r="AI56" s="535"/>
      <c r="AJ56" s="535"/>
      <c r="AK56" s="535"/>
      <c r="AL56" s="535"/>
      <c r="AM56" s="535"/>
      <c r="AN56" s="535"/>
      <c r="AO56" s="535"/>
      <c r="AP56" s="536"/>
    </row>
    <row r="57" spans="1:42" ht="15" customHeight="1" thickBot="1" x14ac:dyDescent="0.2">
      <c r="A57" s="537"/>
      <c r="B57" s="538"/>
      <c r="C57" s="538"/>
      <c r="D57" s="538"/>
      <c r="E57" s="538"/>
      <c r="F57" s="538"/>
      <c r="G57" s="538"/>
      <c r="H57" s="538"/>
      <c r="I57" s="538"/>
      <c r="J57" s="538"/>
      <c r="K57" s="538"/>
      <c r="L57" s="538"/>
      <c r="M57" s="538"/>
      <c r="N57" s="538"/>
      <c r="O57" s="538"/>
      <c r="P57" s="538"/>
      <c r="Q57" s="538"/>
      <c r="R57" s="538"/>
      <c r="S57" s="538"/>
      <c r="T57" s="538"/>
      <c r="U57" s="538"/>
      <c r="V57" s="538"/>
      <c r="W57" s="538"/>
      <c r="X57" s="538"/>
      <c r="Y57" s="538"/>
      <c r="Z57" s="538"/>
      <c r="AA57" s="538"/>
      <c r="AB57" s="538"/>
      <c r="AC57" s="538"/>
      <c r="AD57" s="538"/>
      <c r="AE57" s="538"/>
      <c r="AF57" s="538"/>
      <c r="AG57" s="538"/>
      <c r="AH57" s="538"/>
      <c r="AI57" s="538"/>
      <c r="AJ57" s="538"/>
      <c r="AK57" s="538"/>
      <c r="AL57" s="538"/>
      <c r="AM57" s="538"/>
      <c r="AN57" s="538"/>
      <c r="AO57" s="538"/>
      <c r="AP57" s="539"/>
    </row>
    <row r="58" spans="1:42" ht="15" customHeight="1" x14ac:dyDescent="0.15">
      <c r="A58" s="18" t="s">
        <v>296</v>
      </c>
      <c r="B58" s="17"/>
      <c r="C58" s="17"/>
      <c r="D58" s="17"/>
      <c r="E58" s="17"/>
      <c r="F58" s="17"/>
      <c r="G58" s="17"/>
      <c r="H58" s="17"/>
      <c r="I58" s="17"/>
      <c r="J58" s="17"/>
      <c r="K58" s="17"/>
      <c r="L58" s="17"/>
      <c r="M58" s="17"/>
      <c r="N58" s="17"/>
      <c r="O58" s="17"/>
      <c r="P58" s="533"/>
      <c r="Q58" s="533"/>
      <c r="R58" s="533"/>
      <c r="S58" s="533"/>
      <c r="T58" s="533"/>
      <c r="U58" s="533"/>
      <c r="V58" s="533"/>
      <c r="W58" s="533"/>
      <c r="X58" s="533"/>
      <c r="Y58" s="533"/>
      <c r="Z58" s="533"/>
      <c r="AA58" s="533"/>
      <c r="AB58" s="533"/>
      <c r="AC58" s="533"/>
      <c r="AD58" s="533"/>
      <c r="AE58" s="533"/>
      <c r="AF58" s="533"/>
      <c r="AG58" s="533"/>
      <c r="AH58" s="533"/>
      <c r="AI58" s="533"/>
      <c r="AJ58" s="533"/>
      <c r="AK58" s="533"/>
      <c r="AL58" s="533"/>
      <c r="AM58" s="533"/>
      <c r="AN58" s="533"/>
      <c r="AO58" s="533"/>
      <c r="AP58" s="533"/>
    </row>
    <row r="59" spans="1:42" ht="15" customHeight="1" x14ac:dyDescent="0.15">
      <c r="A59" s="15" t="s">
        <v>11</v>
      </c>
      <c r="B59" s="17"/>
      <c r="C59" s="17"/>
      <c r="D59" s="17"/>
      <c r="E59" s="17"/>
      <c r="F59" s="17"/>
      <c r="G59" s="17"/>
      <c r="H59" s="17"/>
      <c r="I59" s="17"/>
      <c r="J59" s="17"/>
      <c r="K59" s="17"/>
      <c r="L59" s="17"/>
      <c r="M59" s="17"/>
      <c r="N59" s="17"/>
      <c r="O59" s="17"/>
      <c r="P59" s="17"/>
      <c r="Q59" s="17"/>
      <c r="R59" s="17"/>
      <c r="S59" s="17"/>
      <c r="T59" s="17"/>
      <c r="U59" s="17"/>
      <c r="V59" s="17"/>
      <c r="W59" s="572"/>
      <c r="X59" s="572"/>
      <c r="Y59" s="572"/>
      <c r="Z59" s="572"/>
      <c r="AA59" s="572"/>
      <c r="AB59" s="572"/>
      <c r="AC59" s="572"/>
      <c r="AD59" s="572"/>
      <c r="AE59" s="572"/>
      <c r="AF59" s="572"/>
      <c r="AG59" s="572"/>
      <c r="AH59" s="572"/>
      <c r="AI59" s="572"/>
      <c r="AJ59" s="572"/>
      <c r="AK59" s="572"/>
      <c r="AL59" s="572"/>
      <c r="AM59" s="572"/>
      <c r="AN59" s="572"/>
      <c r="AO59" s="572"/>
      <c r="AP59" s="572"/>
    </row>
  </sheetData>
  <mergeCells count="468">
    <mergeCell ref="A1:G1"/>
    <mergeCell ref="A2:AP2"/>
    <mergeCell ref="A3:AP3"/>
    <mergeCell ref="A4:AP4"/>
    <mergeCell ref="A5:D5"/>
    <mergeCell ref="E5:F5"/>
    <mergeCell ref="G5:L5"/>
    <mergeCell ref="M5:N5"/>
    <mergeCell ref="O5:T5"/>
    <mergeCell ref="U5:V5"/>
    <mergeCell ref="W5:AB5"/>
    <mergeCell ref="AD5:AH5"/>
    <mergeCell ref="AI5:AP5"/>
    <mergeCell ref="A6:AP6"/>
    <mergeCell ref="E7:AP7"/>
    <mergeCell ref="A8:D8"/>
    <mergeCell ref="E8:S8"/>
    <mergeCell ref="T8:W8"/>
    <mergeCell ref="X8:AD8"/>
    <mergeCell ref="AE8:AP8"/>
    <mergeCell ref="A11:D11"/>
    <mergeCell ref="E11:O11"/>
    <mergeCell ref="P11:S11"/>
    <mergeCell ref="T11:AD11"/>
    <mergeCell ref="AE11:AH11"/>
    <mergeCell ref="AI11:AP11"/>
    <mergeCell ref="A9:AP9"/>
    <mergeCell ref="F10:AC10"/>
    <mergeCell ref="AD10:AE10"/>
    <mergeCell ref="AF10:AG10"/>
    <mergeCell ref="AI10:AJ10"/>
    <mergeCell ref="AL10:AM10"/>
    <mergeCell ref="AO10:AP10"/>
    <mergeCell ref="AI13:AP13"/>
    <mergeCell ref="A14:D14"/>
    <mergeCell ref="F14:G14"/>
    <mergeCell ref="I14:K14"/>
    <mergeCell ref="L14:S14"/>
    <mergeCell ref="T14:AP14"/>
    <mergeCell ref="A12:D12"/>
    <mergeCell ref="E12:O12"/>
    <mergeCell ref="P12:S12"/>
    <mergeCell ref="T12:AD12"/>
    <mergeCell ref="AE12:AP12"/>
    <mergeCell ref="A13:D13"/>
    <mergeCell ref="E13:O13"/>
    <mergeCell ref="P13:S13"/>
    <mergeCell ref="T13:AD13"/>
    <mergeCell ref="AE13:AH13"/>
    <mergeCell ref="A17:D18"/>
    <mergeCell ref="E17:R18"/>
    <mergeCell ref="S17:AP20"/>
    <mergeCell ref="A19:D20"/>
    <mergeCell ref="E19:K20"/>
    <mergeCell ref="L19:M20"/>
    <mergeCell ref="N19:N20"/>
    <mergeCell ref="A15:D15"/>
    <mergeCell ref="E15:O15"/>
    <mergeCell ref="P15:S15"/>
    <mergeCell ref="T15:AD15"/>
    <mergeCell ref="AE15:AP15"/>
    <mergeCell ref="A16:AP16"/>
    <mergeCell ref="W21:Y22"/>
    <mergeCell ref="Z21:AB22"/>
    <mergeCell ref="AC21:AG22"/>
    <mergeCell ref="AH21:AJ22"/>
    <mergeCell ref="AK21:AM22"/>
    <mergeCell ref="AN21:AP22"/>
    <mergeCell ref="A21:D22"/>
    <mergeCell ref="E21:F22"/>
    <mergeCell ref="G21:M21"/>
    <mergeCell ref="N21:P22"/>
    <mergeCell ref="Q21:S22"/>
    <mergeCell ref="T21:V22"/>
    <mergeCell ref="G22:I22"/>
    <mergeCell ref="K22:M22"/>
    <mergeCell ref="AN23:AP23"/>
    <mergeCell ref="A24:D24"/>
    <mergeCell ref="E24:F24"/>
    <mergeCell ref="G24:I24"/>
    <mergeCell ref="K24:M24"/>
    <mergeCell ref="N24:P24"/>
    <mergeCell ref="Q24:S24"/>
    <mergeCell ref="T24:V24"/>
    <mergeCell ref="W24:Y24"/>
    <mergeCell ref="Z24:AB24"/>
    <mergeCell ref="T23:V23"/>
    <mergeCell ref="W23:Y23"/>
    <mergeCell ref="Z23:AB23"/>
    <mergeCell ref="AC23:AG23"/>
    <mergeCell ref="AH23:AJ23"/>
    <mergeCell ref="AK23:AM23"/>
    <mergeCell ref="A23:D23"/>
    <mergeCell ref="E23:F23"/>
    <mergeCell ref="G23:I23"/>
    <mergeCell ref="K23:M23"/>
    <mergeCell ref="N23:P23"/>
    <mergeCell ref="Q23:S23"/>
    <mergeCell ref="AC24:AG24"/>
    <mergeCell ref="AH24:AJ24"/>
    <mergeCell ref="AK24:AM24"/>
    <mergeCell ref="AN24:AP24"/>
    <mergeCell ref="A25:D25"/>
    <mergeCell ref="E25:F25"/>
    <mergeCell ref="G25:I25"/>
    <mergeCell ref="K25:M25"/>
    <mergeCell ref="N25:P25"/>
    <mergeCell ref="Q25:S25"/>
    <mergeCell ref="AN25:AP25"/>
    <mergeCell ref="T25:V25"/>
    <mergeCell ref="W25:Y25"/>
    <mergeCell ref="Z25:AB25"/>
    <mergeCell ref="AC25:AG25"/>
    <mergeCell ref="AH25:AJ25"/>
    <mergeCell ref="AK25:AM25"/>
    <mergeCell ref="AN26:AP26"/>
    <mergeCell ref="A27:D27"/>
    <mergeCell ref="E27:F27"/>
    <mergeCell ref="G27:I27"/>
    <mergeCell ref="K27:M27"/>
    <mergeCell ref="N27:P27"/>
    <mergeCell ref="Q27:S27"/>
    <mergeCell ref="AN27:AP27"/>
    <mergeCell ref="T27:V27"/>
    <mergeCell ref="W27:Y27"/>
    <mergeCell ref="Z27:AB27"/>
    <mergeCell ref="AC27:AG27"/>
    <mergeCell ref="AH27:AJ27"/>
    <mergeCell ref="AK27:AM27"/>
    <mergeCell ref="A26:D26"/>
    <mergeCell ref="E26:F26"/>
    <mergeCell ref="G26:I26"/>
    <mergeCell ref="K26:M26"/>
    <mergeCell ref="N26:P26"/>
    <mergeCell ref="Q26:S26"/>
    <mergeCell ref="T26:V26"/>
    <mergeCell ref="W26:Y26"/>
    <mergeCell ref="Z26:AB26"/>
    <mergeCell ref="K28:M28"/>
    <mergeCell ref="N28:P28"/>
    <mergeCell ref="Q28:S28"/>
    <mergeCell ref="T28:V28"/>
    <mergeCell ref="W28:Y28"/>
    <mergeCell ref="Z28:AB28"/>
    <mergeCell ref="AC26:AG26"/>
    <mergeCell ref="AH26:AJ26"/>
    <mergeCell ref="AK26:AM26"/>
    <mergeCell ref="Q30:S30"/>
    <mergeCell ref="T30:V30"/>
    <mergeCell ref="W30:Y30"/>
    <mergeCell ref="Z30:AB30"/>
    <mergeCell ref="AC28:AG28"/>
    <mergeCell ref="AH28:AJ28"/>
    <mergeCell ref="AK28:AM28"/>
    <mergeCell ref="AN28:AP28"/>
    <mergeCell ref="A29:D29"/>
    <mergeCell ref="E29:F29"/>
    <mergeCell ref="G29:I29"/>
    <mergeCell ref="K29:M29"/>
    <mergeCell ref="N29:P29"/>
    <mergeCell ref="Q29:S29"/>
    <mergeCell ref="AN29:AP29"/>
    <mergeCell ref="T29:V29"/>
    <mergeCell ref="W29:Y29"/>
    <mergeCell ref="Z29:AB29"/>
    <mergeCell ref="AC29:AG29"/>
    <mergeCell ref="AH29:AJ29"/>
    <mergeCell ref="AK29:AM29"/>
    <mergeCell ref="A28:D28"/>
    <mergeCell ref="E28:F28"/>
    <mergeCell ref="G28:I28"/>
    <mergeCell ref="W32:Y32"/>
    <mergeCell ref="Z32:AB32"/>
    <mergeCell ref="AC30:AG30"/>
    <mergeCell ref="AH30:AJ30"/>
    <mergeCell ref="AK30:AM30"/>
    <mergeCell ref="AN30:AP30"/>
    <mergeCell ref="A31:D31"/>
    <mergeCell ref="E31:F31"/>
    <mergeCell ref="G31:I31"/>
    <mergeCell ref="K31:M31"/>
    <mergeCell ref="N31:P31"/>
    <mergeCell ref="Q31:S31"/>
    <mergeCell ref="AN31:AP31"/>
    <mergeCell ref="T31:V31"/>
    <mergeCell ref="W31:Y31"/>
    <mergeCell ref="Z31:AB31"/>
    <mergeCell ref="AC31:AG31"/>
    <mergeCell ref="AH31:AJ31"/>
    <mergeCell ref="AK31:AM31"/>
    <mergeCell ref="A30:D30"/>
    <mergeCell ref="E30:F30"/>
    <mergeCell ref="G30:I30"/>
    <mergeCell ref="K30:M30"/>
    <mergeCell ref="N30:P30"/>
    <mergeCell ref="AC32:AG32"/>
    <mergeCell ref="AH32:AJ32"/>
    <mergeCell ref="AK32:AM32"/>
    <mergeCell ref="AN32:AP32"/>
    <mergeCell ref="A33:D33"/>
    <mergeCell ref="E33:F33"/>
    <mergeCell ref="G33:I33"/>
    <mergeCell ref="K33:M33"/>
    <mergeCell ref="N33:P33"/>
    <mergeCell ref="Q33:S33"/>
    <mergeCell ref="AN33:AP33"/>
    <mergeCell ref="T33:V33"/>
    <mergeCell ref="W33:Y33"/>
    <mergeCell ref="Z33:AB33"/>
    <mergeCell ref="AC33:AG33"/>
    <mergeCell ref="AH33:AJ33"/>
    <mergeCell ref="AK33:AM33"/>
    <mergeCell ref="A32:D32"/>
    <mergeCell ref="E32:F32"/>
    <mergeCell ref="G32:I32"/>
    <mergeCell ref="K32:M32"/>
    <mergeCell ref="N32:P32"/>
    <mergeCell ref="Q32:S32"/>
    <mergeCell ref="T32:V32"/>
    <mergeCell ref="AN34:AP34"/>
    <mergeCell ref="A35:D35"/>
    <mergeCell ref="E35:F35"/>
    <mergeCell ref="G35:I35"/>
    <mergeCell ref="K35:M35"/>
    <mergeCell ref="N35:P35"/>
    <mergeCell ref="Q35:S35"/>
    <mergeCell ref="AN35:AP35"/>
    <mergeCell ref="T35:V35"/>
    <mergeCell ref="W35:Y35"/>
    <mergeCell ref="Z35:AB35"/>
    <mergeCell ref="AC35:AG35"/>
    <mergeCell ref="AH35:AJ35"/>
    <mergeCell ref="AK35:AM35"/>
    <mergeCell ref="A34:D34"/>
    <mergeCell ref="E34:F34"/>
    <mergeCell ref="G34:I34"/>
    <mergeCell ref="K34:M34"/>
    <mergeCell ref="N34:P34"/>
    <mergeCell ref="Q34:S34"/>
    <mergeCell ref="T34:V34"/>
    <mergeCell ref="W34:Y34"/>
    <mergeCell ref="Z34:AB34"/>
    <mergeCell ref="K36:M36"/>
    <mergeCell ref="N36:P36"/>
    <mergeCell ref="Q36:S36"/>
    <mergeCell ref="T36:V36"/>
    <mergeCell ref="W36:Y36"/>
    <mergeCell ref="Z36:AB36"/>
    <mergeCell ref="AC34:AG34"/>
    <mergeCell ref="AH34:AJ34"/>
    <mergeCell ref="AK34:AM34"/>
    <mergeCell ref="Q38:S38"/>
    <mergeCell ref="T38:V38"/>
    <mergeCell ref="W38:Y38"/>
    <mergeCell ref="Z38:AB38"/>
    <mergeCell ref="AC36:AG36"/>
    <mergeCell ref="AH36:AJ36"/>
    <mergeCell ref="AK36:AM36"/>
    <mergeCell ref="AN36:AP36"/>
    <mergeCell ref="A37:D37"/>
    <mergeCell ref="E37:F37"/>
    <mergeCell ref="G37:I37"/>
    <mergeCell ref="K37:M37"/>
    <mergeCell ref="N37:P37"/>
    <mergeCell ref="Q37:S37"/>
    <mergeCell ref="AN37:AP37"/>
    <mergeCell ref="T37:V37"/>
    <mergeCell ref="W37:Y37"/>
    <mergeCell ref="Z37:AB37"/>
    <mergeCell ref="AC37:AG37"/>
    <mergeCell ref="AH37:AJ37"/>
    <mergeCell ref="AK37:AM37"/>
    <mergeCell ref="A36:D36"/>
    <mergeCell ref="E36:F36"/>
    <mergeCell ref="G36:I36"/>
    <mergeCell ref="W40:Y40"/>
    <mergeCell ref="Z40:AB40"/>
    <mergeCell ref="AC38:AG38"/>
    <mergeCell ref="AH38:AJ38"/>
    <mergeCell ref="AK38:AM38"/>
    <mergeCell ref="AN38:AP38"/>
    <mergeCell ref="A39:D39"/>
    <mergeCell ref="E39:F39"/>
    <mergeCell ref="G39:I39"/>
    <mergeCell ref="K39:M39"/>
    <mergeCell ref="N39:P39"/>
    <mergeCell ref="Q39:S39"/>
    <mergeCell ref="AN39:AP39"/>
    <mergeCell ref="T39:V39"/>
    <mergeCell ref="W39:Y39"/>
    <mergeCell ref="Z39:AB39"/>
    <mergeCell ref="AC39:AG39"/>
    <mergeCell ref="AH39:AJ39"/>
    <mergeCell ref="AK39:AM39"/>
    <mergeCell ref="A38:D38"/>
    <mergeCell ref="E38:F38"/>
    <mergeCell ref="G38:I38"/>
    <mergeCell ref="K38:M38"/>
    <mergeCell ref="N38:P38"/>
    <mergeCell ref="AC40:AG40"/>
    <mergeCell ref="AH40:AJ40"/>
    <mergeCell ref="AK40:AM40"/>
    <mergeCell ref="AN40:AP40"/>
    <mergeCell ref="A41:D41"/>
    <mergeCell ref="E41:F41"/>
    <mergeCell ref="G41:I41"/>
    <mergeCell ref="K41:M41"/>
    <mergeCell ref="N41:P41"/>
    <mergeCell ref="Q41:S41"/>
    <mergeCell ref="AN41:AP41"/>
    <mergeCell ref="T41:V41"/>
    <mergeCell ref="W41:Y41"/>
    <mergeCell ref="Z41:AB41"/>
    <mergeCell ref="AC41:AG41"/>
    <mergeCell ref="AH41:AJ41"/>
    <mergeCell ref="AK41:AM41"/>
    <mergeCell ref="A40:D40"/>
    <mergeCell ref="E40:F40"/>
    <mergeCell ref="G40:I40"/>
    <mergeCell ref="K40:M40"/>
    <mergeCell ref="N40:P40"/>
    <mergeCell ref="Q40:S40"/>
    <mergeCell ref="T40:V40"/>
    <mergeCell ref="AN42:AP42"/>
    <mergeCell ref="A43:D43"/>
    <mergeCell ref="E43:F43"/>
    <mergeCell ref="G43:I43"/>
    <mergeCell ref="K43:M43"/>
    <mergeCell ref="N43:P43"/>
    <mergeCell ref="Q43:S43"/>
    <mergeCell ref="AN43:AP43"/>
    <mergeCell ref="T43:V43"/>
    <mergeCell ref="W43:Y43"/>
    <mergeCell ref="Z43:AB43"/>
    <mergeCell ref="AC43:AG43"/>
    <mergeCell ref="AH43:AJ43"/>
    <mergeCell ref="AK43:AM43"/>
    <mergeCell ref="A42:D42"/>
    <mergeCell ref="E42:F42"/>
    <mergeCell ref="G42:I42"/>
    <mergeCell ref="K42:M42"/>
    <mergeCell ref="N42:P42"/>
    <mergeCell ref="Q42:S42"/>
    <mergeCell ref="T42:V42"/>
    <mergeCell ref="W42:Y42"/>
    <mergeCell ref="Z42:AB42"/>
    <mergeCell ref="K44:M44"/>
    <mergeCell ref="N44:P44"/>
    <mergeCell ref="Q44:S44"/>
    <mergeCell ref="T44:V44"/>
    <mergeCell ref="W44:Y44"/>
    <mergeCell ref="Z44:AB44"/>
    <mergeCell ref="AC42:AG42"/>
    <mergeCell ref="AH42:AJ42"/>
    <mergeCell ref="AK42:AM42"/>
    <mergeCell ref="Q46:S46"/>
    <mergeCell ref="T46:V46"/>
    <mergeCell ref="W46:Y46"/>
    <mergeCell ref="Z46:AB46"/>
    <mergeCell ref="AC44:AG44"/>
    <mergeCell ref="AH44:AJ44"/>
    <mergeCell ref="AK44:AM44"/>
    <mergeCell ref="AN44:AP44"/>
    <mergeCell ref="A45:D45"/>
    <mergeCell ref="E45:F45"/>
    <mergeCell ref="G45:I45"/>
    <mergeCell ref="K45:M45"/>
    <mergeCell ref="N45:P45"/>
    <mergeCell ref="Q45:S45"/>
    <mergeCell ref="AN45:AP45"/>
    <mergeCell ref="T45:V45"/>
    <mergeCell ref="W45:Y45"/>
    <mergeCell ref="Z45:AB45"/>
    <mergeCell ref="AC45:AG45"/>
    <mergeCell ref="AH45:AJ45"/>
    <mergeCell ref="AK45:AM45"/>
    <mergeCell ref="A44:D44"/>
    <mergeCell ref="E44:F44"/>
    <mergeCell ref="G44:I44"/>
    <mergeCell ref="W48:Y48"/>
    <mergeCell ref="Z48:AB48"/>
    <mergeCell ref="AC46:AG46"/>
    <mergeCell ref="AH46:AJ46"/>
    <mergeCell ref="AK46:AM46"/>
    <mergeCell ref="AN46:AP46"/>
    <mergeCell ref="A47:D47"/>
    <mergeCell ref="E47:F47"/>
    <mergeCell ref="G47:I47"/>
    <mergeCell ref="K47:M47"/>
    <mergeCell ref="N47:P47"/>
    <mergeCell ref="Q47:S47"/>
    <mergeCell ref="AN47:AP47"/>
    <mergeCell ref="T47:V47"/>
    <mergeCell ref="W47:Y47"/>
    <mergeCell ref="Z47:AB47"/>
    <mergeCell ref="AC47:AG47"/>
    <mergeCell ref="AH47:AJ47"/>
    <mergeCell ref="AK47:AM47"/>
    <mergeCell ref="A46:D46"/>
    <mergeCell ref="E46:F46"/>
    <mergeCell ref="G46:I46"/>
    <mergeCell ref="K46:M46"/>
    <mergeCell ref="N46:P46"/>
    <mergeCell ref="AC48:AG48"/>
    <mergeCell ref="AH48:AJ48"/>
    <mergeCell ref="AK48:AM48"/>
    <mergeCell ref="AN48:AP48"/>
    <mergeCell ref="A49:D49"/>
    <mergeCell ref="E49:F49"/>
    <mergeCell ref="G49:I49"/>
    <mergeCell ref="K49:M49"/>
    <mergeCell ref="N49:P49"/>
    <mergeCell ref="Q49:S49"/>
    <mergeCell ref="AN49:AP49"/>
    <mergeCell ref="T49:V49"/>
    <mergeCell ref="W49:Y49"/>
    <mergeCell ref="Z49:AB49"/>
    <mergeCell ref="AC49:AG49"/>
    <mergeCell ref="AH49:AJ49"/>
    <mergeCell ref="AK49:AM49"/>
    <mergeCell ref="A48:D48"/>
    <mergeCell ref="E48:F48"/>
    <mergeCell ref="G48:I48"/>
    <mergeCell ref="K48:M48"/>
    <mergeCell ref="N48:P48"/>
    <mergeCell ref="Q48:S48"/>
    <mergeCell ref="T48:V48"/>
    <mergeCell ref="AC50:AG50"/>
    <mergeCell ref="AH50:AJ50"/>
    <mergeCell ref="AK50:AM50"/>
    <mergeCell ref="AN50:AP50"/>
    <mergeCell ref="A51:D51"/>
    <mergeCell ref="E51:F51"/>
    <mergeCell ref="G51:I51"/>
    <mergeCell ref="K51:M51"/>
    <mergeCell ref="N51:P51"/>
    <mergeCell ref="Q51:S51"/>
    <mergeCell ref="A50:D50"/>
    <mergeCell ref="E50:F50"/>
    <mergeCell ref="G50:I50"/>
    <mergeCell ref="K50:M50"/>
    <mergeCell ref="N50:P50"/>
    <mergeCell ref="Q50:S50"/>
    <mergeCell ref="T50:V50"/>
    <mergeCell ref="W50:Y50"/>
    <mergeCell ref="Z50:AB50"/>
    <mergeCell ref="AK53:AM53"/>
    <mergeCell ref="A54:AP54"/>
    <mergeCell ref="A55:D55"/>
    <mergeCell ref="A56:AP57"/>
    <mergeCell ref="P58:AP58"/>
    <mergeCell ref="W59:AP59"/>
    <mergeCell ref="AN51:AP51"/>
    <mergeCell ref="A52:Y53"/>
    <mergeCell ref="Z52:AB52"/>
    <mergeCell ref="AC52:AG52"/>
    <mergeCell ref="AH52:AJ52"/>
    <mergeCell ref="AK52:AM52"/>
    <mergeCell ref="AN52:AP53"/>
    <mergeCell ref="Z53:AB53"/>
    <mergeCell ref="AC53:AG53"/>
    <mergeCell ref="AH53:AJ53"/>
    <mergeCell ref="T51:V51"/>
    <mergeCell ref="W51:Y51"/>
    <mergeCell ref="Z51:AB51"/>
    <mergeCell ref="AC51:AG51"/>
    <mergeCell ref="AH51:AJ51"/>
    <mergeCell ref="AK51:AM51"/>
  </mergeCells>
  <phoneticPr fontId="3"/>
  <conditionalFormatting sqref="L14:S14 N23:P33 AH23:AM33 AH51:AM51 N51:P51">
    <cfRule type="containsBlanks" dxfId="35" priority="7">
      <formula>LEN(TRIM(L14))=0</formula>
    </cfRule>
  </conditionalFormatting>
  <conditionalFormatting sqref="AF10 AI10 AL10 A23:D33 G23:I33 K23:M33 Q23:Y33 AN23:AP33 A56:AP57 E11:O11 X8:AD8 AI11:AP11 E13:O13 T11:AD13 AI13:AP13 F14:G14 I14:K14 T14:AP14 E15:O15 T15:AD15 AN51:AP51 Q51:Y51 K51:M51 G51:I51 A51:D51">
    <cfRule type="containsBlanks" dxfId="34" priority="6">
      <formula>LEN(TRIM(A8))=0</formula>
    </cfRule>
  </conditionalFormatting>
  <conditionalFormatting sqref="E12:O12">
    <cfRule type="cellIs" dxfId="33" priority="5" operator="equal">
      <formula>""</formula>
    </cfRule>
  </conditionalFormatting>
  <conditionalFormatting sqref="N34:P41 AH34:AM41 AH48:AM50 N48:P50">
    <cfRule type="containsBlanks" dxfId="32" priority="4">
      <formula>LEN(TRIM(N34))=0</formula>
    </cfRule>
  </conditionalFormatting>
  <conditionalFormatting sqref="A34:D41 G34:I41 K34:M41 Q34:Y41 AN34:AP41 AN48:AP50 Q48:Y50 K48:M50 G48:I50 A48:D50">
    <cfRule type="containsBlanks" dxfId="31" priority="3">
      <formula>LEN(TRIM(A34))=0</formula>
    </cfRule>
  </conditionalFormatting>
  <conditionalFormatting sqref="N42:P47 AH42:AM47">
    <cfRule type="containsBlanks" dxfId="30" priority="2">
      <formula>LEN(TRIM(N42))=0</formula>
    </cfRule>
  </conditionalFormatting>
  <conditionalFormatting sqref="A42:D47 G42:I47 K42:M47 Q42:Y47 AN42:AP47">
    <cfRule type="containsBlanks" dxfId="29" priority="1">
      <formula>LEN(TRIM(A42))=0</formula>
    </cfRule>
  </conditionalFormatting>
  <conditionalFormatting sqref="G5:L5 O5:T5 W5:AB5">
    <cfRule type="containsBlanks" dxfId="28" priority="8">
      <formula>LEN(TRIM(G5))=0</formula>
    </cfRule>
  </conditionalFormatting>
  <dataValidations count="5">
    <dataValidation allowBlank="1" showInputMessage="1" showErrorMessage="1" prompt="車賃は自動計算されますので入力不要です" sqref="AC23:AG51"/>
    <dataValidation type="list" allowBlank="1" sqref="N23:P51">
      <formula1>"航空機,JR特急あり,JR特急なし,私鉄特急あり,私鉄特急なし,船,路線バス,自家用車,自家用車(同乗),運搬車(同乗),徒歩,その他"</formula1>
    </dataValidation>
    <dataValidation type="list" allowBlank="1" showInputMessage="1" sqref="AK23:AM51">
      <formula1>"9800,10900"</formula1>
    </dataValidation>
    <dataValidation type="list" allowBlank="1" showInputMessage="1" showErrorMessage="1" errorTitle="確認" error="旅費基準をご確認ください" sqref="AH23:AJ51">
      <formula1>"1100"</formula1>
    </dataValidation>
    <dataValidation type="list" showInputMessage="1" showErrorMessage="1" sqref="L14:S14">
      <formula1>INDIRECT("都道府県2")</formula1>
    </dataValidation>
  </dataValidations>
  <pageMargins left="0.67" right="0.44" top="0.74803149606299213" bottom="0.74803149606299213" header="0.31496062992125984" footer="0.31496062992125984"/>
  <pageSetup paperSize="9" scale="9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O66"/>
  <sheetViews>
    <sheetView showGridLines="0" view="pageBreakPreview" zoomScaleNormal="100" zoomScaleSheetLayoutView="100" workbookViewId="0">
      <selection activeCell="O27" sqref="O27"/>
    </sheetView>
  </sheetViews>
  <sheetFormatPr defaultRowHeight="13.5" x14ac:dyDescent="0.15"/>
  <cols>
    <col min="1" max="41" width="2.625" style="105" customWidth="1"/>
    <col min="42" max="16384" width="9" style="105"/>
  </cols>
  <sheetData>
    <row r="1" spans="1:41" s="94" customFormat="1" ht="22.7" customHeight="1" x14ac:dyDescent="0.15">
      <c r="A1" s="93" t="s">
        <v>314</v>
      </c>
      <c r="B1" s="93"/>
      <c r="C1" s="93"/>
      <c r="D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row>
    <row r="2" spans="1:41" s="94" customFormat="1" ht="14.25" customHeight="1" x14ac:dyDescent="0.15">
      <c r="A2" s="95"/>
      <c r="B2" s="95"/>
      <c r="C2" s="95"/>
      <c r="D2" s="95"/>
      <c r="E2" s="95"/>
      <c r="F2" s="95"/>
      <c r="G2" s="95"/>
      <c r="H2" s="95"/>
      <c r="I2" s="95"/>
      <c r="J2" s="95"/>
      <c r="K2" s="95"/>
      <c r="L2" s="95"/>
      <c r="M2" s="95"/>
      <c r="N2" s="95"/>
      <c r="O2" s="95"/>
      <c r="P2" s="95"/>
      <c r="Q2" s="95"/>
      <c r="R2" s="95"/>
      <c r="S2" s="710" t="s">
        <v>156</v>
      </c>
      <c r="T2" s="710"/>
      <c r="U2" s="710"/>
      <c r="V2" s="710"/>
      <c r="W2" s="710"/>
      <c r="X2" s="710"/>
      <c r="Y2" s="711"/>
      <c r="Z2" s="711"/>
      <c r="AA2" s="711"/>
      <c r="AB2" s="711"/>
      <c r="AC2" s="711"/>
      <c r="AD2" s="711"/>
      <c r="AE2" s="711"/>
      <c r="AF2" s="711"/>
      <c r="AG2" s="711"/>
      <c r="AH2" s="711"/>
      <c r="AI2" s="711"/>
      <c r="AJ2" s="711"/>
      <c r="AK2" s="711"/>
      <c r="AL2" s="96"/>
      <c r="AM2" s="712"/>
      <c r="AN2" s="712"/>
      <c r="AO2" s="712"/>
    </row>
    <row r="3" spans="1:41" s="94" customFormat="1" ht="14.25" customHeight="1" x14ac:dyDescent="0.15">
      <c r="A3" s="97"/>
      <c r="B3" s="98"/>
      <c r="C3" s="98"/>
      <c r="D3" s="98"/>
      <c r="E3" s="99"/>
      <c r="F3" s="99"/>
      <c r="G3" s="99"/>
      <c r="H3" s="99"/>
      <c r="I3" s="99"/>
      <c r="J3" s="99"/>
      <c r="K3" s="99"/>
      <c r="L3" s="99"/>
      <c r="M3" s="99"/>
      <c r="N3" s="99"/>
      <c r="O3" s="99"/>
      <c r="P3" s="99"/>
      <c r="Q3" s="95"/>
      <c r="R3" s="95"/>
      <c r="S3" s="713" t="s">
        <v>1</v>
      </c>
      <c r="T3" s="713"/>
      <c r="U3" s="713"/>
      <c r="V3" s="713"/>
      <c r="W3" s="714"/>
      <c r="X3" s="714"/>
      <c r="Y3" s="714"/>
      <c r="Z3" s="714"/>
      <c r="AA3" s="714"/>
      <c r="AB3" s="714"/>
      <c r="AC3" s="714"/>
      <c r="AD3" s="714"/>
      <c r="AE3" s="714"/>
      <c r="AF3" s="714"/>
      <c r="AG3" s="714"/>
      <c r="AH3" s="714"/>
      <c r="AI3" s="714"/>
      <c r="AJ3" s="714"/>
      <c r="AK3" s="714"/>
    </row>
    <row r="4" spans="1:41" s="94" customFormat="1" ht="16.5" customHeight="1" thickBot="1" x14ac:dyDescent="0.2">
      <c r="A4" s="98"/>
      <c r="B4" s="98"/>
      <c r="C4" s="98"/>
      <c r="D4" s="98"/>
      <c r="E4" s="100"/>
      <c r="F4" s="101"/>
      <c r="G4" s="100"/>
      <c r="H4" s="101"/>
      <c r="I4" s="99"/>
      <c r="J4" s="99"/>
      <c r="K4" s="99"/>
      <c r="L4" s="99"/>
      <c r="M4" s="99"/>
      <c r="N4" s="99"/>
      <c r="O4" s="99"/>
      <c r="P4" s="99"/>
      <c r="Q4" s="95"/>
      <c r="R4" s="95"/>
      <c r="T4" s="102"/>
    </row>
    <row r="5" spans="1:41" ht="16.5" customHeight="1" x14ac:dyDescent="0.15">
      <c r="A5" s="715" t="s">
        <v>315</v>
      </c>
      <c r="B5" s="716"/>
      <c r="C5" s="716"/>
      <c r="D5" s="716"/>
      <c r="E5" s="716"/>
      <c r="F5" s="716"/>
      <c r="G5" s="716"/>
      <c r="H5" s="716"/>
      <c r="I5" s="717"/>
      <c r="J5" s="103"/>
      <c r="K5" s="104"/>
      <c r="L5" s="104"/>
      <c r="M5" s="705"/>
      <c r="N5" s="705"/>
      <c r="O5" s="721" t="s">
        <v>316</v>
      </c>
      <c r="P5" s="721"/>
      <c r="Q5" s="705"/>
      <c r="R5" s="705"/>
      <c r="S5" s="721" t="s">
        <v>317</v>
      </c>
      <c r="T5" s="723"/>
      <c r="AA5" s="106" t="s">
        <v>318</v>
      </c>
      <c r="AB5" s="107"/>
      <c r="AC5" s="108" t="s">
        <v>319</v>
      </c>
    </row>
    <row r="6" spans="1:41" ht="16.5" customHeight="1" thickBot="1" x14ac:dyDescent="0.2">
      <c r="A6" s="718"/>
      <c r="B6" s="719"/>
      <c r="C6" s="719"/>
      <c r="D6" s="719"/>
      <c r="E6" s="719"/>
      <c r="F6" s="719"/>
      <c r="G6" s="719"/>
      <c r="H6" s="719"/>
      <c r="I6" s="720"/>
      <c r="J6" s="109"/>
      <c r="K6" s="110"/>
      <c r="L6" s="110"/>
      <c r="M6" s="708"/>
      <c r="N6" s="708"/>
      <c r="O6" s="722"/>
      <c r="P6" s="722"/>
      <c r="Q6" s="708"/>
      <c r="R6" s="708"/>
      <c r="S6" s="722"/>
      <c r="T6" s="724"/>
      <c r="AC6" s="111" t="s">
        <v>320</v>
      </c>
    </row>
    <row r="7" spans="1:41" ht="16.5" customHeight="1" x14ac:dyDescent="0.15">
      <c r="A7" s="698" t="s">
        <v>321</v>
      </c>
      <c r="B7" s="699"/>
      <c r="C7" s="699"/>
      <c r="D7" s="699"/>
      <c r="E7" s="699"/>
      <c r="F7" s="699"/>
      <c r="G7" s="699"/>
      <c r="H7" s="699"/>
      <c r="I7" s="700"/>
      <c r="J7" s="704"/>
      <c r="K7" s="705"/>
      <c r="L7" s="705"/>
      <c r="M7" s="705"/>
      <c r="N7" s="705"/>
      <c r="O7" s="705"/>
      <c r="P7" s="705"/>
      <c r="Q7" s="705"/>
      <c r="R7" s="705"/>
      <c r="S7" s="705"/>
      <c r="T7" s="706"/>
    </row>
    <row r="8" spans="1:41" ht="16.5" customHeight="1" thickBot="1" x14ac:dyDescent="0.2">
      <c r="A8" s="701"/>
      <c r="B8" s="702"/>
      <c r="C8" s="702"/>
      <c r="D8" s="702"/>
      <c r="E8" s="702"/>
      <c r="F8" s="702"/>
      <c r="G8" s="702"/>
      <c r="H8" s="702"/>
      <c r="I8" s="703"/>
      <c r="J8" s="707"/>
      <c r="K8" s="708"/>
      <c r="L8" s="708"/>
      <c r="M8" s="708"/>
      <c r="N8" s="708"/>
      <c r="O8" s="708"/>
      <c r="P8" s="708"/>
      <c r="Q8" s="708"/>
      <c r="R8" s="708"/>
      <c r="S8" s="708"/>
      <c r="T8" s="709"/>
    </row>
    <row r="9" spans="1:41" ht="18.75" customHeight="1" x14ac:dyDescent="0.15">
      <c r="A9" s="112"/>
      <c r="B9" s="112"/>
      <c r="C9" s="112"/>
      <c r="D9" s="112"/>
      <c r="E9" s="112"/>
      <c r="F9" s="112"/>
      <c r="G9" s="112"/>
      <c r="H9" s="112"/>
      <c r="I9" s="112"/>
      <c r="J9" s="113"/>
      <c r="K9" s="113"/>
      <c r="L9" s="113"/>
      <c r="M9" s="113"/>
      <c r="N9" s="113"/>
      <c r="O9" s="113"/>
      <c r="P9" s="113"/>
      <c r="Q9" s="113"/>
      <c r="R9" s="113"/>
      <c r="S9" s="113"/>
      <c r="T9" s="113"/>
    </row>
    <row r="10" spans="1:41" ht="14.25" customHeight="1" x14ac:dyDescent="0.15">
      <c r="A10" s="114" t="s">
        <v>322</v>
      </c>
      <c r="B10" s="112"/>
      <c r="C10" s="112"/>
      <c r="D10" s="112"/>
      <c r="E10" s="112"/>
      <c r="F10" s="112"/>
      <c r="G10" s="112"/>
      <c r="H10" s="112"/>
      <c r="I10" s="112"/>
      <c r="J10" s="115"/>
      <c r="K10" s="115"/>
      <c r="L10" s="115"/>
      <c r="M10" s="115"/>
      <c r="N10" s="115"/>
      <c r="O10" s="115"/>
      <c r="P10" s="115"/>
      <c r="Q10" s="115"/>
      <c r="R10" s="115"/>
      <c r="S10" s="115"/>
      <c r="T10" s="115"/>
    </row>
    <row r="11" spans="1:41" ht="14.25" customHeight="1" thickBot="1" x14ac:dyDescent="0.2">
      <c r="A11" s="116" t="s">
        <v>323</v>
      </c>
    </row>
    <row r="12" spans="1:41" ht="14.25" customHeight="1" x14ac:dyDescent="0.15">
      <c r="A12" s="117"/>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9"/>
    </row>
    <row r="13" spans="1:41" ht="18.75" customHeight="1" x14ac:dyDescent="0.15">
      <c r="A13" s="120" t="s">
        <v>324</v>
      </c>
      <c r="B13" s="112"/>
      <c r="C13" s="112"/>
      <c r="D13" s="112"/>
      <c r="E13" s="112"/>
      <c r="F13" s="112"/>
      <c r="G13" s="112"/>
      <c r="H13" s="112"/>
      <c r="I13" s="112"/>
      <c r="J13" s="113"/>
      <c r="K13" s="113"/>
      <c r="L13" s="113"/>
      <c r="M13" s="113"/>
      <c r="N13" s="113"/>
      <c r="O13" s="113"/>
      <c r="P13" s="113"/>
      <c r="Q13" s="113"/>
      <c r="R13" s="113"/>
      <c r="S13" s="113"/>
      <c r="T13" s="113"/>
      <c r="U13" s="121"/>
      <c r="V13" s="121"/>
      <c r="W13" s="121"/>
      <c r="X13" s="121"/>
      <c r="Y13" s="121"/>
      <c r="Z13" s="121"/>
      <c r="AA13" s="121"/>
      <c r="AB13" s="121"/>
      <c r="AC13" s="121"/>
      <c r="AD13" s="121"/>
      <c r="AE13" s="121"/>
      <c r="AF13" s="121"/>
      <c r="AG13" s="121"/>
      <c r="AH13" s="121"/>
      <c r="AI13" s="121"/>
      <c r="AJ13" s="121"/>
      <c r="AK13" s="122"/>
    </row>
    <row r="14" spans="1:41" ht="18.75" customHeight="1" x14ac:dyDescent="0.15">
      <c r="A14" s="120" t="s">
        <v>325</v>
      </c>
      <c r="B14" s="112"/>
      <c r="C14" s="112"/>
      <c r="D14" s="112"/>
      <c r="E14" s="112"/>
      <c r="F14" s="112"/>
      <c r="G14" s="112"/>
      <c r="H14" s="112"/>
      <c r="I14" s="112"/>
      <c r="J14" s="113"/>
      <c r="K14" s="113"/>
      <c r="L14" s="113"/>
      <c r="M14" s="113"/>
      <c r="N14" s="113"/>
      <c r="O14" s="113"/>
      <c r="P14" s="113"/>
      <c r="Q14" s="113"/>
      <c r="R14" s="113"/>
      <c r="S14" s="113"/>
      <c r="T14" s="113"/>
      <c r="U14" s="121"/>
      <c r="V14" s="121"/>
      <c r="W14" s="121"/>
      <c r="X14" s="121"/>
      <c r="Y14" s="121"/>
      <c r="Z14" s="121"/>
      <c r="AA14" s="121"/>
      <c r="AB14" s="121"/>
      <c r="AC14" s="121"/>
      <c r="AD14" s="121"/>
      <c r="AE14" s="121"/>
      <c r="AF14" s="121"/>
      <c r="AG14" s="121"/>
      <c r="AH14" s="121"/>
      <c r="AI14" s="121"/>
      <c r="AJ14" s="121"/>
      <c r="AK14" s="122"/>
    </row>
    <row r="15" spans="1:41" ht="14.25" customHeight="1" x14ac:dyDescent="0.15">
      <c r="A15" s="123"/>
      <c r="B15" s="121"/>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2"/>
    </row>
    <row r="16" spans="1:41" ht="14.25" customHeight="1" x14ac:dyDescent="0.15">
      <c r="A16" s="123"/>
      <c r="B16" s="121"/>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2"/>
    </row>
    <row r="17" spans="1:37" ht="14.25" customHeight="1" x14ac:dyDescent="0.15">
      <c r="A17" s="123"/>
      <c r="B17" s="121"/>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2"/>
    </row>
    <row r="18" spans="1:37" ht="14.25" customHeight="1" x14ac:dyDescent="0.15">
      <c r="A18" s="123"/>
      <c r="B18" s="121"/>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2"/>
    </row>
    <row r="19" spans="1:37" ht="14.25" customHeight="1" x14ac:dyDescent="0.15">
      <c r="A19" s="123"/>
      <c r="B19" s="121"/>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2"/>
    </row>
    <row r="20" spans="1:37" ht="14.25" customHeight="1" x14ac:dyDescent="0.15">
      <c r="A20" s="123"/>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2"/>
    </row>
    <row r="21" spans="1:37" ht="14.25" customHeight="1" x14ac:dyDescent="0.15">
      <c r="A21" s="123"/>
      <c r="B21" s="121"/>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2"/>
    </row>
    <row r="22" spans="1:37" ht="14.25" customHeight="1" x14ac:dyDescent="0.15">
      <c r="A22" s="123"/>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2"/>
    </row>
    <row r="23" spans="1:37" ht="14.25" customHeight="1" x14ac:dyDescent="0.15">
      <c r="A23" s="123"/>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2"/>
    </row>
    <row r="24" spans="1:37" ht="14.25" customHeight="1" x14ac:dyDescent="0.15">
      <c r="A24" s="123"/>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2"/>
    </row>
    <row r="25" spans="1:37" ht="14.25" customHeight="1" x14ac:dyDescent="0.15">
      <c r="A25" s="123"/>
      <c r="B25" s="121"/>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2"/>
    </row>
    <row r="26" spans="1:37" ht="14.25" customHeight="1" x14ac:dyDescent="0.15">
      <c r="A26" s="123"/>
      <c r="B26" s="121"/>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2"/>
    </row>
    <row r="27" spans="1:37" ht="14.25" customHeight="1" x14ac:dyDescent="0.15">
      <c r="A27" s="123"/>
      <c r="B27" s="121"/>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2"/>
    </row>
    <row r="28" spans="1:37" ht="14.25" customHeight="1" x14ac:dyDescent="0.15">
      <c r="A28" s="123"/>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2"/>
    </row>
    <row r="29" spans="1:37" ht="14.25" customHeight="1" x14ac:dyDescent="0.15">
      <c r="A29" s="123"/>
      <c r="B29" s="121"/>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2"/>
    </row>
    <row r="30" spans="1:37" ht="14.25" customHeight="1" x14ac:dyDescent="0.15">
      <c r="A30" s="123"/>
      <c r="B30" s="121"/>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2"/>
    </row>
    <row r="31" spans="1:37" ht="14.25" customHeight="1" x14ac:dyDescent="0.15">
      <c r="A31" s="123"/>
      <c r="B31" s="121"/>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2"/>
    </row>
    <row r="32" spans="1:37" ht="14.25" customHeight="1" x14ac:dyDescent="0.15">
      <c r="A32" s="123"/>
      <c r="B32" s="121"/>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2"/>
    </row>
    <row r="33" spans="1:37" ht="14.25" customHeight="1" x14ac:dyDescent="0.15">
      <c r="A33" s="123"/>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2"/>
    </row>
    <row r="34" spans="1:37" ht="14.25" customHeight="1" x14ac:dyDescent="0.15">
      <c r="A34" s="123"/>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2"/>
    </row>
    <row r="35" spans="1:37" ht="14.25" customHeight="1" x14ac:dyDescent="0.15">
      <c r="A35" s="123"/>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2"/>
    </row>
    <row r="36" spans="1:37" ht="14.25" customHeight="1" x14ac:dyDescent="0.15">
      <c r="A36" s="123"/>
      <c r="B36" s="121"/>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2"/>
    </row>
    <row r="37" spans="1:37" ht="14.25" customHeight="1" x14ac:dyDescent="0.15">
      <c r="A37" s="123"/>
      <c r="B37" s="121"/>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2"/>
    </row>
    <row r="38" spans="1:37" ht="14.25" customHeight="1" x14ac:dyDescent="0.15">
      <c r="A38" s="123"/>
      <c r="B38" s="121"/>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2"/>
    </row>
    <row r="39" spans="1:37" ht="14.25" customHeight="1" x14ac:dyDescent="0.15">
      <c r="A39" s="123"/>
      <c r="B39" s="121"/>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2"/>
    </row>
    <row r="40" spans="1:37" ht="14.25" customHeight="1" x14ac:dyDescent="0.15">
      <c r="A40" s="123"/>
      <c r="B40" s="121"/>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2"/>
    </row>
    <row r="41" spans="1:37" ht="14.25" customHeight="1" x14ac:dyDescent="0.15">
      <c r="A41" s="123"/>
      <c r="B41" s="121"/>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2"/>
    </row>
    <row r="42" spans="1:37" ht="14.25" customHeight="1" x14ac:dyDescent="0.15">
      <c r="A42" s="123"/>
      <c r="B42" s="121"/>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2"/>
    </row>
    <row r="43" spans="1:37" ht="14.25" customHeight="1" x14ac:dyDescent="0.15">
      <c r="A43" s="123"/>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2"/>
    </row>
    <row r="44" spans="1:37" ht="14.25" customHeight="1" x14ac:dyDescent="0.15">
      <c r="A44" s="123"/>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2"/>
    </row>
    <row r="45" spans="1:37" ht="14.25" customHeight="1" x14ac:dyDescent="0.15">
      <c r="A45" s="123"/>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2"/>
    </row>
    <row r="46" spans="1:37" ht="14.25" customHeight="1" x14ac:dyDescent="0.15">
      <c r="A46" s="123"/>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2"/>
    </row>
    <row r="47" spans="1:37" ht="14.25" customHeight="1" x14ac:dyDescent="0.15">
      <c r="A47" s="123"/>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2"/>
    </row>
    <row r="48" spans="1:37" ht="14.25" customHeight="1" x14ac:dyDescent="0.15">
      <c r="A48" s="123"/>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2"/>
    </row>
    <row r="49" spans="1:37" ht="14.25" customHeight="1" x14ac:dyDescent="0.15">
      <c r="A49" s="123"/>
      <c r="B49" s="121"/>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2"/>
    </row>
    <row r="50" spans="1:37" ht="14.25" customHeight="1" x14ac:dyDescent="0.15">
      <c r="A50" s="123"/>
      <c r="B50" s="121"/>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2"/>
    </row>
    <row r="51" spans="1:37" ht="14.25" customHeight="1" x14ac:dyDescent="0.15">
      <c r="A51" s="123"/>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2"/>
    </row>
    <row r="52" spans="1:37" ht="14.25" customHeight="1" x14ac:dyDescent="0.15">
      <c r="A52" s="123"/>
      <c r="B52" s="121"/>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2"/>
    </row>
    <row r="53" spans="1:37" ht="14.25" customHeight="1" x14ac:dyDescent="0.15">
      <c r="A53" s="123"/>
      <c r="B53" s="121"/>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2"/>
    </row>
    <row r="54" spans="1:37" ht="14.25" customHeight="1" x14ac:dyDescent="0.15">
      <c r="A54" s="123"/>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2"/>
    </row>
    <row r="55" spans="1:37" ht="14.25" customHeight="1" x14ac:dyDescent="0.15">
      <c r="A55" s="123"/>
      <c r="B55" s="121"/>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2"/>
    </row>
    <row r="56" spans="1:37" ht="14.25" customHeight="1" x14ac:dyDescent="0.15">
      <c r="A56" s="123"/>
      <c r="B56" s="121"/>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2"/>
    </row>
    <row r="57" spans="1:37" ht="14.25" customHeight="1" x14ac:dyDescent="0.15">
      <c r="A57" s="123"/>
      <c r="B57" s="121"/>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2"/>
    </row>
    <row r="58" spans="1:37" ht="14.25" customHeight="1" thickBot="1" x14ac:dyDescent="0.2">
      <c r="A58" s="124"/>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6"/>
    </row>
    <row r="59" spans="1:37" ht="14.25" customHeight="1" x14ac:dyDescent="0.15">
      <c r="A59" s="118"/>
      <c r="B59" s="118"/>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row>
    <row r="60" spans="1:37" ht="14.25" customHeight="1" x14ac:dyDescent="0.15">
      <c r="A60" s="121"/>
      <c r="B60" s="121"/>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1"/>
    </row>
    <row r="61" spans="1:37" ht="14.25" customHeight="1" x14ac:dyDescent="0.15">
      <c r="A61" s="121"/>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row>
    <row r="62" spans="1:37" ht="14.25" customHeight="1" x14ac:dyDescent="0.15">
      <c r="A62" s="121"/>
      <c r="B62" s="121"/>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row>
    <row r="63" spans="1:37" ht="14.25" customHeight="1" x14ac:dyDescent="0.15">
      <c r="A63" s="121"/>
      <c r="B63" s="121"/>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row>
    <row r="64" spans="1:37" ht="14.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row>
    <row r="65" spans="1:37" x14ac:dyDescent="0.15">
      <c r="A65" s="121"/>
      <c r="B65" s="121"/>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row>
    <row r="66" spans="1:37" x14ac:dyDescent="0.15">
      <c r="A66" s="121"/>
      <c r="B66" s="121"/>
      <c r="C66" s="121"/>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row>
  </sheetData>
  <mergeCells count="12">
    <mergeCell ref="A7:I8"/>
    <mergeCell ref="J7:T8"/>
    <mergeCell ref="S2:X2"/>
    <mergeCell ref="Y2:AK2"/>
    <mergeCell ref="AM2:AO2"/>
    <mergeCell ref="S3:V3"/>
    <mergeCell ref="W3:AK3"/>
    <mergeCell ref="A5:I6"/>
    <mergeCell ref="M5:N6"/>
    <mergeCell ref="O5:P6"/>
    <mergeCell ref="Q5:R6"/>
    <mergeCell ref="S5:T6"/>
  </mergeCells>
  <phoneticPr fontId="3"/>
  <printOptions horizontalCentered="1"/>
  <pageMargins left="0.70866141732283472" right="0.70866141732283472" top="0.74803149606299213" bottom="0.74803149606299213" header="0.31496062992125984" footer="0.31496062992125984"/>
  <pageSetup paperSize="9" scale="92"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tint="0.79998168889431442"/>
  </sheetPr>
  <dimension ref="A1:BN203"/>
  <sheetViews>
    <sheetView showGridLines="0" view="pageBreakPreview" zoomScale="70" zoomScaleNormal="70" zoomScaleSheetLayoutView="70" workbookViewId="0">
      <selection activeCell="BC38" sqref="BC38"/>
    </sheetView>
  </sheetViews>
  <sheetFormatPr defaultColWidth="2.5" defaultRowHeight="12" outlineLevelRow="1" x14ac:dyDescent="0.15"/>
  <cols>
    <col min="1" max="7" width="3.125" style="13" customWidth="1"/>
    <col min="8" max="9" width="2.75" style="13" customWidth="1"/>
    <col min="10" max="11" width="3.625" style="13" customWidth="1"/>
    <col min="12" max="13" width="2.75" style="13" customWidth="1"/>
    <col min="14" max="15" width="3.625" style="13" customWidth="1"/>
    <col min="16" max="17" width="2.75" style="13" customWidth="1"/>
    <col min="18" max="19" width="3.625" style="13" customWidth="1"/>
    <col min="20" max="65" width="3.125" style="13" customWidth="1"/>
    <col min="66" max="66" width="13.625" style="13" hidden="1" customWidth="1"/>
    <col min="67" max="119" width="3.125" style="13" customWidth="1"/>
    <col min="120" max="16384" width="2.5" style="13"/>
  </cols>
  <sheetData>
    <row r="1" spans="1:66" ht="18.75" customHeight="1" x14ac:dyDescent="0.15">
      <c r="A1" s="877" t="s">
        <v>312</v>
      </c>
      <c r="B1" s="877"/>
      <c r="C1" s="877"/>
      <c r="D1" s="877"/>
      <c r="E1" s="877"/>
      <c r="F1" s="877"/>
      <c r="G1" s="877"/>
      <c r="H1" s="63"/>
      <c r="I1" s="63"/>
      <c r="J1" s="63"/>
      <c r="K1" s="63"/>
      <c r="L1" s="63"/>
      <c r="M1" s="63"/>
      <c r="N1" s="63"/>
      <c r="O1" s="63"/>
      <c r="P1" s="63"/>
      <c r="Q1" s="63"/>
      <c r="R1" s="63"/>
      <c r="S1" s="63"/>
      <c r="T1" s="63"/>
      <c r="U1" s="63"/>
      <c r="V1" s="63"/>
      <c r="W1" s="63"/>
      <c r="X1" s="63"/>
      <c r="Y1" s="81"/>
      <c r="Z1" s="89"/>
      <c r="AA1" s="89"/>
      <c r="AB1" s="89"/>
      <c r="AC1" s="89"/>
      <c r="AD1" s="89"/>
      <c r="AE1" s="63"/>
      <c r="BN1" s="134">
        <v>35650</v>
      </c>
    </row>
    <row r="2" spans="1:66" ht="17.45" customHeight="1" x14ac:dyDescent="0.15">
      <c r="A2" s="86"/>
      <c r="B2" s="86"/>
      <c r="C2" s="86"/>
      <c r="D2" s="86"/>
      <c r="E2" s="86"/>
      <c r="F2" s="86"/>
      <c r="G2" s="86"/>
      <c r="H2" s="63"/>
      <c r="I2" s="63"/>
      <c r="J2" s="63"/>
      <c r="K2" s="63"/>
      <c r="L2" s="63"/>
      <c r="M2" s="63"/>
      <c r="N2" s="63"/>
      <c r="O2" s="63"/>
      <c r="P2" s="63"/>
      <c r="Q2" s="63"/>
      <c r="R2" s="63"/>
      <c r="S2" s="63"/>
      <c r="T2" s="63"/>
      <c r="U2" s="63"/>
      <c r="V2" s="63"/>
      <c r="W2" s="63"/>
      <c r="X2" s="63"/>
      <c r="Y2" s="81"/>
      <c r="Z2" s="88"/>
      <c r="AA2" s="88"/>
      <c r="AB2" s="88"/>
      <c r="AC2" s="88"/>
      <c r="AD2" s="88"/>
      <c r="AE2" s="63"/>
      <c r="BN2" s="134">
        <v>6520</v>
      </c>
    </row>
    <row r="3" spans="1:66" ht="15" customHeight="1" x14ac:dyDescent="0.15">
      <c r="A3" s="878" t="s">
        <v>311</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51"/>
      <c r="AF3" s="51"/>
      <c r="AG3" s="51"/>
      <c r="AH3" s="51"/>
      <c r="AI3" s="51"/>
      <c r="AJ3" s="51"/>
      <c r="AK3" s="51"/>
      <c r="AL3" s="51"/>
      <c r="AM3" s="51"/>
      <c r="BN3" s="134">
        <v>5200</v>
      </c>
    </row>
    <row r="4" spans="1:66" ht="15" customHeight="1" x14ac:dyDescent="0.15">
      <c r="A4" s="878" t="s">
        <v>5437</v>
      </c>
      <c r="B4" s="878"/>
      <c r="C4" s="878"/>
      <c r="D4" s="878"/>
      <c r="E4" s="878"/>
      <c r="F4" s="878"/>
      <c r="G4" s="878"/>
      <c r="H4" s="878"/>
      <c r="I4" s="878"/>
      <c r="J4" s="878"/>
      <c r="K4" s="878"/>
      <c r="L4" s="878"/>
      <c r="M4" s="878"/>
      <c r="N4" s="878"/>
      <c r="O4" s="878"/>
      <c r="P4" s="878"/>
      <c r="Q4" s="878"/>
      <c r="R4" s="878"/>
      <c r="S4" s="878"/>
      <c r="T4" s="878"/>
      <c r="U4" s="878"/>
      <c r="V4" s="878"/>
      <c r="W4" s="878"/>
      <c r="X4" s="878"/>
      <c r="Y4" s="878"/>
      <c r="Z4" s="878"/>
      <c r="AA4" s="878"/>
      <c r="AB4" s="878"/>
      <c r="AC4" s="878"/>
      <c r="AD4" s="878"/>
      <c r="AE4" s="51"/>
      <c r="AF4" s="51"/>
      <c r="AG4" s="51"/>
      <c r="AH4" s="51"/>
      <c r="AI4" s="51"/>
      <c r="AJ4" s="51"/>
      <c r="AK4" s="51"/>
      <c r="AL4" s="51"/>
      <c r="AM4" s="51"/>
      <c r="BN4" s="134">
        <v>1070</v>
      </c>
    </row>
    <row r="5" spans="1:66" ht="15" customHeight="1" thickBot="1" x14ac:dyDescent="0.2">
      <c r="A5" s="879"/>
      <c r="B5" s="879"/>
      <c r="C5" s="879"/>
      <c r="D5" s="879"/>
      <c r="E5" s="879"/>
      <c r="F5" s="879"/>
      <c r="G5" s="879"/>
      <c r="H5" s="879"/>
      <c r="I5" s="879"/>
      <c r="J5" s="879"/>
      <c r="K5" s="879"/>
      <c r="L5" s="879"/>
      <c r="M5" s="879"/>
      <c r="N5" s="879"/>
      <c r="O5" s="879"/>
      <c r="P5" s="879"/>
      <c r="Q5" s="879"/>
      <c r="R5" s="879"/>
      <c r="S5" s="879"/>
      <c r="T5" s="879"/>
      <c r="U5" s="879"/>
      <c r="V5" s="879"/>
      <c r="W5" s="879"/>
      <c r="X5" s="879"/>
      <c r="Y5" s="879"/>
      <c r="Z5" s="879"/>
      <c r="AA5" s="879"/>
      <c r="AB5" s="879"/>
      <c r="AC5" s="879"/>
      <c r="AD5" s="879"/>
      <c r="AE5" s="50"/>
      <c r="AF5" s="50"/>
      <c r="AG5" s="50"/>
      <c r="AH5" s="50"/>
      <c r="AI5" s="50"/>
      <c r="AJ5" s="50"/>
      <c r="AK5" s="50"/>
      <c r="AL5" s="50"/>
      <c r="AM5" s="50"/>
      <c r="BN5" s="134"/>
    </row>
    <row r="6" spans="1:66" s="2" customFormat="1" ht="21.75" customHeight="1" x14ac:dyDescent="0.15">
      <c r="A6" s="880" t="s">
        <v>158</v>
      </c>
      <c r="B6" s="881"/>
      <c r="C6" s="881"/>
      <c r="D6" s="882"/>
      <c r="E6" s="886" t="s">
        <v>157</v>
      </c>
      <c r="F6" s="887"/>
      <c r="G6" s="887"/>
      <c r="H6" s="888"/>
      <c r="I6" s="886" t="s">
        <v>241</v>
      </c>
      <c r="J6" s="887"/>
      <c r="K6" s="887"/>
      <c r="L6" s="888"/>
      <c r="M6" s="886" t="s">
        <v>242</v>
      </c>
      <c r="N6" s="887"/>
      <c r="O6" s="887"/>
      <c r="P6" s="889"/>
      <c r="Q6" s="42"/>
      <c r="T6" s="890" t="s">
        <v>156</v>
      </c>
      <c r="U6" s="890"/>
      <c r="V6" s="890"/>
      <c r="W6" s="890"/>
      <c r="X6" s="890"/>
      <c r="Y6" s="890"/>
      <c r="Z6" s="891" t="s">
        <v>332</v>
      </c>
      <c r="AA6" s="891"/>
      <c r="AB6" s="891"/>
      <c r="AC6" s="891"/>
      <c r="AD6" s="891"/>
      <c r="AE6" s="891"/>
      <c r="AF6" s="891"/>
      <c r="AL6" s="3" ph="1"/>
      <c r="AM6" s="2" ph="1"/>
      <c r="AN6" s="2" ph="1"/>
      <c r="BN6" s="134"/>
    </row>
    <row r="7" spans="1:66" s="1" customFormat="1" ht="21.75" customHeight="1" thickBot="1" x14ac:dyDescent="0.2">
      <c r="A7" s="883"/>
      <c r="B7" s="884"/>
      <c r="C7" s="884"/>
      <c r="D7" s="885"/>
      <c r="E7" s="871">
        <v>45173</v>
      </c>
      <c r="F7" s="872"/>
      <c r="G7" s="872"/>
      <c r="H7" s="873"/>
      <c r="I7" s="871">
        <v>45174</v>
      </c>
      <c r="J7" s="872"/>
      <c r="K7" s="872"/>
      <c r="L7" s="873"/>
      <c r="M7" s="871">
        <v>45175</v>
      </c>
      <c r="N7" s="872"/>
      <c r="O7" s="872"/>
      <c r="P7" s="874"/>
      <c r="Q7" s="42"/>
      <c r="T7" s="875" t="s">
        <v>386</v>
      </c>
      <c r="U7" s="875"/>
      <c r="V7" s="875"/>
      <c r="W7" s="876" t="s">
        <v>333</v>
      </c>
      <c r="X7" s="876"/>
      <c r="Y7" s="876"/>
      <c r="Z7" s="876"/>
      <c r="AA7" s="876"/>
      <c r="AB7" s="876"/>
      <c r="AC7" s="876"/>
      <c r="AD7" s="876"/>
      <c r="AE7" s="876"/>
      <c r="AF7" s="876"/>
    </row>
    <row r="8" spans="1:66" ht="20.45" customHeight="1" x14ac:dyDescent="0.15">
      <c r="A8" s="68"/>
      <c r="B8" s="68"/>
      <c r="C8" s="68"/>
      <c r="D8" s="68"/>
      <c r="E8" s="68"/>
      <c r="F8" s="68"/>
      <c r="G8" s="68"/>
      <c r="H8" s="68"/>
      <c r="I8" s="68"/>
      <c r="J8" s="68"/>
      <c r="K8" s="68"/>
      <c r="L8" s="68"/>
      <c r="M8" s="68"/>
      <c r="N8" s="68"/>
      <c r="O8" s="68"/>
      <c r="P8" s="68"/>
      <c r="Q8" s="68"/>
      <c r="T8" s="875" t="s">
        <v>387</v>
      </c>
      <c r="U8" s="875"/>
      <c r="V8" s="875"/>
      <c r="W8" s="876" t="s">
        <v>332</v>
      </c>
      <c r="X8" s="876"/>
      <c r="Y8" s="876"/>
      <c r="Z8" s="876"/>
      <c r="AA8" s="876"/>
      <c r="AB8" s="876"/>
      <c r="AC8" s="876"/>
      <c r="AD8" s="876"/>
      <c r="AE8" s="876"/>
      <c r="AF8" s="876"/>
      <c r="AG8" s="44"/>
      <c r="AH8" s="45"/>
      <c r="AI8" s="44"/>
      <c r="AJ8" s="44"/>
      <c r="AK8" s="44"/>
      <c r="AL8" s="44"/>
      <c r="AM8" s="44"/>
    </row>
    <row r="9" spans="1:66" ht="18" customHeight="1" thickBot="1" x14ac:dyDescent="0.2">
      <c r="A9" s="68"/>
      <c r="B9" s="68"/>
      <c r="C9" s="68"/>
      <c r="D9" s="68"/>
      <c r="E9" s="68"/>
      <c r="F9" s="68"/>
      <c r="G9" s="68"/>
      <c r="H9" s="68"/>
      <c r="I9" s="68"/>
      <c r="J9" s="68"/>
      <c r="K9" s="68"/>
      <c r="L9" s="68"/>
      <c r="M9" s="68"/>
      <c r="N9" s="68"/>
      <c r="O9" s="68"/>
      <c r="P9" s="68"/>
      <c r="Q9" s="68"/>
      <c r="R9" s="68"/>
      <c r="S9" s="68"/>
      <c r="T9" s="68"/>
      <c r="U9" s="68"/>
      <c r="V9" s="68"/>
      <c r="W9" s="68"/>
      <c r="X9" s="68"/>
      <c r="Y9" s="46"/>
      <c r="Z9" s="68"/>
      <c r="AA9" s="68"/>
      <c r="AB9" s="68"/>
      <c r="AC9" s="69"/>
      <c r="AD9" s="68"/>
      <c r="AE9" s="44"/>
      <c r="AF9" s="44"/>
      <c r="AG9" s="44"/>
      <c r="AH9" s="45"/>
      <c r="AI9" s="44"/>
      <c r="AJ9" s="44"/>
      <c r="AK9" s="44"/>
      <c r="AL9" s="44"/>
      <c r="AM9" s="44"/>
    </row>
    <row r="10" spans="1:66" ht="16.5" customHeight="1" x14ac:dyDescent="0.15">
      <c r="A10" s="862" t="s">
        <v>268</v>
      </c>
      <c r="B10" s="863"/>
      <c r="C10" s="863"/>
      <c r="D10" s="863"/>
      <c r="E10" s="863"/>
      <c r="F10" s="863"/>
      <c r="G10" s="864"/>
      <c r="H10" s="864"/>
      <c r="I10" s="864"/>
      <c r="J10" s="864"/>
      <c r="K10" s="864"/>
      <c r="L10" s="864"/>
      <c r="M10" s="864"/>
      <c r="N10" s="864"/>
      <c r="O10" s="864"/>
      <c r="P10" s="864"/>
      <c r="Q10" s="864"/>
      <c r="R10" s="864"/>
      <c r="S10" s="864"/>
      <c r="T10" s="864"/>
      <c r="U10" s="864"/>
      <c r="V10" s="864"/>
      <c r="W10" s="864"/>
      <c r="X10" s="865"/>
      <c r="Y10" s="46"/>
      <c r="Z10" s="69"/>
      <c r="AA10" s="69"/>
      <c r="AB10" s="69"/>
      <c r="AC10" s="69"/>
      <c r="AD10" s="46"/>
      <c r="AE10" s="44"/>
      <c r="AF10" s="44"/>
      <c r="AG10" s="44"/>
      <c r="AH10" s="45"/>
      <c r="AI10" s="44"/>
      <c r="AJ10" s="44"/>
      <c r="AK10" s="44"/>
      <c r="AL10" s="44"/>
      <c r="AM10" s="44"/>
    </row>
    <row r="11" spans="1:66" ht="16.5" customHeight="1" x14ac:dyDescent="0.15">
      <c r="A11" s="866" t="s">
        <v>269</v>
      </c>
      <c r="B11" s="867"/>
      <c r="C11" s="867"/>
      <c r="D11" s="867"/>
      <c r="E11" s="867"/>
      <c r="F11" s="868"/>
      <c r="G11" s="869" t="s">
        <v>5438</v>
      </c>
      <c r="H11" s="867"/>
      <c r="I11" s="867"/>
      <c r="J11" s="867"/>
      <c r="K11" s="867"/>
      <c r="L11" s="868"/>
      <c r="M11" s="869" t="s">
        <v>5441</v>
      </c>
      <c r="N11" s="867"/>
      <c r="O11" s="867"/>
      <c r="P11" s="867"/>
      <c r="Q11" s="867"/>
      <c r="R11" s="868"/>
      <c r="S11" s="869" t="s">
        <v>5442</v>
      </c>
      <c r="T11" s="867"/>
      <c r="U11" s="867"/>
      <c r="V11" s="867"/>
      <c r="W11" s="867"/>
      <c r="X11" s="870"/>
      <c r="Y11" s="46"/>
      <c r="Z11" s="69"/>
      <c r="AA11" s="69"/>
      <c r="AB11" s="69"/>
      <c r="AC11" s="69"/>
      <c r="AD11" s="46"/>
      <c r="AE11" s="44"/>
      <c r="AF11" s="44"/>
      <c r="AG11" s="44"/>
      <c r="AH11" s="45"/>
      <c r="AI11" s="44"/>
      <c r="AJ11" s="44"/>
      <c r="AK11" s="44"/>
      <c r="AL11" s="44"/>
      <c r="AM11" s="44"/>
    </row>
    <row r="12" spans="1:66" ht="16.5" customHeight="1" x14ac:dyDescent="0.15">
      <c r="A12" s="147" t="s">
        <v>270</v>
      </c>
      <c r="B12" s="856" t="s">
        <v>271</v>
      </c>
      <c r="C12" s="856"/>
      <c r="D12" s="856"/>
      <c r="E12" s="856"/>
      <c r="F12" s="857"/>
      <c r="G12" s="858">
        <v>175920</v>
      </c>
      <c r="H12" s="859"/>
      <c r="I12" s="859"/>
      <c r="J12" s="859"/>
      <c r="K12" s="859"/>
      <c r="L12" s="74" t="s">
        <v>149</v>
      </c>
      <c r="M12" s="143" t="s">
        <v>391</v>
      </c>
      <c r="N12" s="860">
        <f>T36</f>
        <v>175780</v>
      </c>
      <c r="O12" s="860"/>
      <c r="P12" s="860"/>
      <c r="Q12" s="860"/>
      <c r="R12" s="74" t="s">
        <v>149</v>
      </c>
      <c r="S12" s="861">
        <f>N12-G12</f>
        <v>-140</v>
      </c>
      <c r="T12" s="860"/>
      <c r="U12" s="860"/>
      <c r="V12" s="860"/>
      <c r="W12" s="860"/>
      <c r="X12" s="70" t="s">
        <v>149</v>
      </c>
      <c r="Y12" s="46"/>
      <c r="Z12" s="69"/>
      <c r="AA12" s="69"/>
      <c r="AB12" s="69"/>
      <c r="AC12" s="69"/>
      <c r="AD12" s="46"/>
      <c r="AE12" s="44"/>
      <c r="AF12" s="44"/>
      <c r="AG12" s="44"/>
      <c r="AH12" s="45"/>
      <c r="AI12" s="44"/>
      <c r="AJ12" s="44"/>
      <c r="AK12" s="44"/>
      <c r="AL12" s="44"/>
      <c r="AM12" s="44"/>
    </row>
    <row r="13" spans="1:66" ht="16.5" customHeight="1" x14ac:dyDescent="0.15">
      <c r="A13" s="148" t="s">
        <v>272</v>
      </c>
      <c r="B13" s="856" t="s">
        <v>273</v>
      </c>
      <c r="C13" s="856"/>
      <c r="D13" s="856"/>
      <c r="E13" s="856"/>
      <c r="F13" s="857"/>
      <c r="G13" s="858">
        <v>34850</v>
      </c>
      <c r="H13" s="859"/>
      <c r="I13" s="859"/>
      <c r="J13" s="859"/>
      <c r="K13" s="859"/>
      <c r="L13" s="151" t="s">
        <v>149</v>
      </c>
      <c r="M13" s="143" t="s">
        <v>384</v>
      </c>
      <c r="N13" s="860">
        <f>N56</f>
        <v>34650</v>
      </c>
      <c r="O13" s="860"/>
      <c r="P13" s="860"/>
      <c r="Q13" s="860"/>
      <c r="R13" s="151" t="s">
        <v>149</v>
      </c>
      <c r="S13" s="861">
        <f>N13-G13</f>
        <v>-200</v>
      </c>
      <c r="T13" s="860"/>
      <c r="U13" s="860"/>
      <c r="V13" s="860"/>
      <c r="W13" s="860"/>
      <c r="X13" s="71" t="s">
        <v>149</v>
      </c>
      <c r="Y13" s="46"/>
      <c r="Z13" s="69"/>
      <c r="AA13" s="69"/>
      <c r="AB13" s="69"/>
      <c r="AC13" s="69"/>
      <c r="AD13" s="46"/>
      <c r="AE13" s="44"/>
      <c r="AF13" s="44"/>
      <c r="AG13" s="44"/>
      <c r="AH13" s="45"/>
      <c r="AI13" s="44"/>
      <c r="AJ13" s="44"/>
      <c r="AK13" s="44"/>
      <c r="AL13" s="44"/>
      <c r="AM13" s="44"/>
    </row>
    <row r="14" spans="1:66" ht="16.5" customHeight="1" thickBot="1" x14ac:dyDescent="0.2">
      <c r="A14" s="149" t="s">
        <v>274</v>
      </c>
      <c r="B14" s="843" t="s">
        <v>275</v>
      </c>
      <c r="C14" s="843"/>
      <c r="D14" s="843"/>
      <c r="E14" s="843"/>
      <c r="F14" s="844"/>
      <c r="G14" s="845">
        <v>48700</v>
      </c>
      <c r="H14" s="846"/>
      <c r="I14" s="846"/>
      <c r="J14" s="846"/>
      <c r="K14" s="846"/>
      <c r="L14" s="152" t="s">
        <v>149</v>
      </c>
      <c r="M14" s="143" t="s">
        <v>385</v>
      </c>
      <c r="N14" s="847">
        <f>AA67</f>
        <v>48700</v>
      </c>
      <c r="O14" s="847"/>
      <c r="P14" s="847"/>
      <c r="Q14" s="847"/>
      <c r="R14" s="152" t="s">
        <v>149</v>
      </c>
      <c r="S14" s="848">
        <f>N14-G14</f>
        <v>0</v>
      </c>
      <c r="T14" s="847"/>
      <c r="U14" s="847"/>
      <c r="V14" s="847"/>
      <c r="W14" s="847"/>
      <c r="X14" s="72" t="s">
        <v>149</v>
      </c>
      <c r="Y14" s="46"/>
      <c r="Z14" s="69"/>
      <c r="AA14" s="69"/>
      <c r="AB14" s="69"/>
      <c r="AC14" s="69"/>
      <c r="AD14" s="46"/>
      <c r="AE14" s="43"/>
      <c r="AF14" s="43"/>
      <c r="AG14" s="43"/>
      <c r="AH14" s="43"/>
      <c r="AI14" s="43"/>
      <c r="AJ14" s="43"/>
      <c r="AK14" s="43"/>
      <c r="AL14" s="43"/>
      <c r="AM14" s="43"/>
    </row>
    <row r="15" spans="1:66" ht="18.75" customHeight="1" thickTop="1" thickBot="1" x14ac:dyDescent="0.2">
      <c r="A15" s="849" t="s">
        <v>10</v>
      </c>
      <c r="B15" s="850"/>
      <c r="C15" s="850"/>
      <c r="D15" s="850"/>
      <c r="E15" s="850"/>
      <c r="F15" s="851"/>
      <c r="G15" s="852">
        <v>259470</v>
      </c>
      <c r="H15" s="853"/>
      <c r="I15" s="853"/>
      <c r="J15" s="853"/>
      <c r="K15" s="853"/>
      <c r="L15" s="75" t="s">
        <v>149</v>
      </c>
      <c r="M15" s="854">
        <f>SUM(N12:N14)</f>
        <v>259130</v>
      </c>
      <c r="N15" s="855"/>
      <c r="O15" s="855"/>
      <c r="P15" s="855"/>
      <c r="Q15" s="855"/>
      <c r="R15" s="75" t="s">
        <v>149</v>
      </c>
      <c r="S15" s="854">
        <f>SUM(S12:S14)</f>
        <v>-340</v>
      </c>
      <c r="T15" s="855"/>
      <c r="U15" s="855"/>
      <c r="V15" s="855"/>
      <c r="W15" s="855"/>
      <c r="X15" s="73" t="s">
        <v>149</v>
      </c>
      <c r="Y15" s="46"/>
      <c r="Z15" s="46"/>
      <c r="AA15" s="46"/>
      <c r="AB15" s="46"/>
      <c r="AC15" s="46"/>
      <c r="AD15" s="46"/>
      <c r="AE15" s="47"/>
      <c r="AF15" s="47"/>
      <c r="AG15" s="47"/>
      <c r="AH15" s="47"/>
      <c r="AI15" s="47"/>
      <c r="AJ15" s="47"/>
      <c r="AK15" s="47"/>
      <c r="AL15" s="47"/>
      <c r="AM15" s="47"/>
    </row>
    <row r="16" spans="1:66" ht="18.75" customHeight="1" x14ac:dyDescent="0.15">
      <c r="A16" s="66"/>
      <c r="B16" s="46"/>
      <c r="C16" s="46"/>
      <c r="D16" s="46"/>
      <c r="E16" s="46"/>
      <c r="F16" s="46"/>
      <c r="G16" s="67"/>
      <c r="H16" s="67"/>
      <c r="I16" s="67"/>
      <c r="J16" s="67"/>
      <c r="K16" s="67"/>
      <c r="L16" s="46"/>
      <c r="M16" s="67"/>
      <c r="N16" s="67"/>
      <c r="O16" s="67"/>
      <c r="P16" s="67"/>
      <c r="Q16" s="67"/>
      <c r="R16" s="46"/>
      <c r="S16" s="67"/>
      <c r="T16" s="67"/>
      <c r="U16" s="67"/>
      <c r="V16" s="67"/>
      <c r="W16" s="67"/>
      <c r="X16" s="46"/>
      <c r="Y16" s="46"/>
      <c r="Z16" s="46"/>
      <c r="AA16" s="46"/>
      <c r="AB16" s="46"/>
      <c r="AC16" s="46"/>
      <c r="AD16" s="46"/>
      <c r="AE16" s="52"/>
      <c r="AF16" s="52"/>
      <c r="AG16" s="52"/>
      <c r="AH16" s="52"/>
      <c r="AI16" s="43"/>
      <c r="AJ16" s="43"/>
      <c r="AK16" s="43"/>
      <c r="AL16" s="43"/>
      <c r="AM16" s="43"/>
    </row>
    <row r="17" spans="1:32" s="2" customFormat="1" ht="18.75" customHeight="1" thickBot="1" x14ac:dyDescent="0.2">
      <c r="A17" s="60" t="s">
        <v>276</v>
      </c>
      <c r="B17" s="60"/>
      <c r="C17" s="60"/>
      <c r="D17" s="60"/>
      <c r="E17" s="60"/>
      <c r="F17" s="60"/>
      <c r="G17" s="833" t="s">
        <v>329</v>
      </c>
      <c r="H17" s="833"/>
      <c r="I17" s="833"/>
      <c r="J17" s="833"/>
      <c r="K17" s="833"/>
      <c r="L17" s="833"/>
      <c r="M17" s="833"/>
      <c r="N17" s="833"/>
      <c r="O17" s="833"/>
      <c r="P17" s="833"/>
      <c r="Q17" s="833"/>
      <c r="R17" s="833"/>
      <c r="S17" s="833"/>
      <c r="T17" s="833"/>
      <c r="U17" s="833"/>
      <c r="V17" s="833"/>
      <c r="W17" s="833"/>
      <c r="X17" s="833"/>
      <c r="Y17" s="833"/>
      <c r="Z17" s="833"/>
      <c r="AA17" s="833"/>
      <c r="AB17" s="833"/>
      <c r="AC17" s="833"/>
      <c r="AD17" s="833"/>
      <c r="AE17" s="833"/>
      <c r="AF17" s="833"/>
    </row>
    <row r="18" spans="1:32" s="2" customFormat="1" ht="21.75" customHeight="1" x14ac:dyDescent="0.15">
      <c r="A18" s="820" t="s">
        <v>388</v>
      </c>
      <c r="B18" s="821"/>
      <c r="C18" s="834" t="s">
        <v>382</v>
      </c>
      <c r="D18" s="835"/>
      <c r="E18" s="835"/>
      <c r="F18" s="835"/>
      <c r="G18" s="835"/>
      <c r="H18" s="835"/>
      <c r="I18" s="835"/>
      <c r="J18" s="835"/>
      <c r="K18" s="835"/>
      <c r="L18" s="835"/>
      <c r="M18" s="835"/>
      <c r="N18" s="835"/>
      <c r="O18" s="822"/>
      <c r="P18" s="432" t="s">
        <v>370</v>
      </c>
      <c r="Q18" s="432"/>
      <c r="R18" s="432" t="s">
        <v>371</v>
      </c>
      <c r="S18" s="432"/>
      <c r="T18" s="834" t="s">
        <v>368</v>
      </c>
      <c r="U18" s="835"/>
      <c r="V18" s="822"/>
      <c r="W18" s="836" t="s">
        <v>392</v>
      </c>
      <c r="X18" s="837"/>
      <c r="Y18" s="838"/>
      <c r="Z18" s="836" t="s">
        <v>369</v>
      </c>
      <c r="AA18" s="837"/>
      <c r="AB18" s="839"/>
      <c r="AC18" s="840" t="s">
        <v>374</v>
      </c>
      <c r="AD18" s="841"/>
      <c r="AE18" s="841"/>
      <c r="AF18" s="842"/>
    </row>
    <row r="19" spans="1:32" s="2" customFormat="1" ht="21.75" customHeight="1" thickBot="1" x14ac:dyDescent="0.2">
      <c r="A19" s="824" t="s">
        <v>372</v>
      </c>
      <c r="B19" s="825"/>
      <c r="C19" s="826" t="s">
        <v>393</v>
      </c>
      <c r="D19" s="434"/>
      <c r="E19" s="434"/>
      <c r="F19" s="434"/>
      <c r="G19" s="434"/>
      <c r="H19" s="434"/>
      <c r="I19" s="434"/>
      <c r="J19" s="434"/>
      <c r="K19" s="434"/>
      <c r="L19" s="434"/>
      <c r="M19" s="434"/>
      <c r="N19" s="434"/>
      <c r="O19" s="435"/>
      <c r="P19" s="827">
        <v>3</v>
      </c>
      <c r="Q19" s="827"/>
      <c r="R19" s="828">
        <f>P19*35650</f>
        <v>106950</v>
      </c>
      <c r="S19" s="828"/>
      <c r="T19" s="829">
        <f>R19</f>
        <v>106950</v>
      </c>
      <c r="U19" s="830"/>
      <c r="V19" s="831"/>
      <c r="W19" s="815" t="s">
        <v>335</v>
      </c>
      <c r="X19" s="816"/>
      <c r="Y19" s="832"/>
      <c r="Z19" s="815" t="s">
        <v>336</v>
      </c>
      <c r="AA19" s="816"/>
      <c r="AB19" s="817"/>
      <c r="AC19" s="818" t="s">
        <v>338</v>
      </c>
      <c r="AD19" s="819"/>
      <c r="AE19" s="159" t="s">
        <v>291</v>
      </c>
      <c r="AF19" s="160">
        <v>1</v>
      </c>
    </row>
    <row r="20" spans="1:32" s="2" customFormat="1" ht="21.75" customHeight="1" x14ac:dyDescent="0.15">
      <c r="A20" s="820" t="s">
        <v>404</v>
      </c>
      <c r="B20" s="821"/>
      <c r="C20" s="822" t="s">
        <v>375</v>
      </c>
      <c r="D20" s="823"/>
      <c r="E20" s="823"/>
      <c r="F20" s="823"/>
      <c r="G20" s="823"/>
      <c r="H20" s="467" t="s">
        <v>376</v>
      </c>
      <c r="I20" s="469"/>
      <c r="J20" s="303" t="s">
        <v>371</v>
      </c>
      <c r="K20" s="466"/>
      <c r="L20" s="467" t="s">
        <v>377</v>
      </c>
      <c r="M20" s="469"/>
      <c r="N20" s="303" t="s">
        <v>371</v>
      </c>
      <c r="O20" s="466"/>
      <c r="P20" s="467" t="s">
        <v>378</v>
      </c>
      <c r="Q20" s="469"/>
      <c r="R20" s="303"/>
      <c r="S20" s="304"/>
      <c r="T20" s="304"/>
      <c r="U20" s="304"/>
      <c r="V20" s="304"/>
      <c r="W20" s="304"/>
      <c r="X20" s="304"/>
      <c r="Y20" s="304"/>
      <c r="Z20" s="304"/>
      <c r="AA20" s="304"/>
      <c r="AB20" s="304"/>
      <c r="AC20" s="304"/>
      <c r="AD20" s="304"/>
      <c r="AE20" s="304"/>
      <c r="AF20" s="305"/>
    </row>
    <row r="21" spans="1:32" s="2" customFormat="1" ht="21.75" customHeight="1" x14ac:dyDescent="0.15">
      <c r="A21" s="809" t="s">
        <v>373</v>
      </c>
      <c r="B21" s="154" t="s">
        <v>282</v>
      </c>
      <c r="C21" s="799" t="s">
        <v>394</v>
      </c>
      <c r="D21" s="800"/>
      <c r="E21" s="800"/>
      <c r="F21" s="800"/>
      <c r="G21" s="800"/>
      <c r="H21" s="807">
        <v>3</v>
      </c>
      <c r="I21" s="808"/>
      <c r="J21" s="802">
        <f>H21*$BN$2</f>
        <v>19560</v>
      </c>
      <c r="K21" s="803"/>
      <c r="L21" s="807"/>
      <c r="M21" s="808"/>
      <c r="N21" s="802">
        <f>L21*$BN$3</f>
        <v>0</v>
      </c>
      <c r="O21" s="803"/>
      <c r="P21" s="807"/>
      <c r="Q21" s="808"/>
      <c r="R21" s="802">
        <f>P21*$BN$4</f>
        <v>0</v>
      </c>
      <c r="S21" s="803"/>
      <c r="T21" s="802">
        <f>SUM(J21,N21,R21)</f>
        <v>19560</v>
      </c>
      <c r="U21" s="804"/>
      <c r="V21" s="805"/>
      <c r="W21" s="746" t="s">
        <v>335</v>
      </c>
      <c r="X21" s="747"/>
      <c r="Y21" s="748"/>
      <c r="Z21" s="746" t="s">
        <v>336</v>
      </c>
      <c r="AA21" s="747"/>
      <c r="AB21" s="806"/>
      <c r="AC21" s="797" t="s">
        <v>338</v>
      </c>
      <c r="AD21" s="798"/>
      <c r="AE21" s="161" t="s">
        <v>291</v>
      </c>
      <c r="AF21" s="162">
        <v>2</v>
      </c>
    </row>
    <row r="22" spans="1:32" s="2" customFormat="1" ht="21.75" customHeight="1" x14ac:dyDescent="0.15">
      <c r="A22" s="810"/>
      <c r="B22" s="154" t="s">
        <v>283</v>
      </c>
      <c r="C22" s="799" t="s">
        <v>395</v>
      </c>
      <c r="D22" s="800"/>
      <c r="E22" s="800"/>
      <c r="F22" s="800"/>
      <c r="G22" s="800"/>
      <c r="H22" s="801"/>
      <c r="I22" s="801"/>
      <c r="J22" s="802">
        <f t="shared" ref="J22:J35" si="0">H22*$BN$2</f>
        <v>0</v>
      </c>
      <c r="K22" s="803"/>
      <c r="L22" s="801">
        <v>3</v>
      </c>
      <c r="M22" s="801"/>
      <c r="N22" s="802">
        <f t="shared" ref="N22:N35" si="1">L22*$BN$3</f>
        <v>15600</v>
      </c>
      <c r="O22" s="803"/>
      <c r="P22" s="801"/>
      <c r="Q22" s="801"/>
      <c r="R22" s="802">
        <f t="shared" ref="R22:R35" si="2">P22*$BN$4</f>
        <v>0</v>
      </c>
      <c r="S22" s="803"/>
      <c r="T22" s="802">
        <f>SUM(J22,N22,R22)</f>
        <v>15600</v>
      </c>
      <c r="U22" s="804"/>
      <c r="V22" s="805"/>
      <c r="W22" s="812" t="s">
        <v>335</v>
      </c>
      <c r="X22" s="813"/>
      <c r="Y22" s="814"/>
      <c r="Z22" s="746" t="s">
        <v>336</v>
      </c>
      <c r="AA22" s="747"/>
      <c r="AB22" s="806"/>
      <c r="AC22" s="797" t="s">
        <v>339</v>
      </c>
      <c r="AD22" s="798"/>
      <c r="AE22" s="161" t="s">
        <v>291</v>
      </c>
      <c r="AF22" s="162"/>
    </row>
    <row r="23" spans="1:32" s="2" customFormat="1" ht="21.75" customHeight="1" x14ac:dyDescent="0.15">
      <c r="A23" s="810"/>
      <c r="B23" s="154" t="s">
        <v>284</v>
      </c>
      <c r="C23" s="799" t="s">
        <v>396</v>
      </c>
      <c r="D23" s="800"/>
      <c r="E23" s="800"/>
      <c r="F23" s="800"/>
      <c r="G23" s="800"/>
      <c r="H23" s="801">
        <v>3</v>
      </c>
      <c r="I23" s="801"/>
      <c r="J23" s="802">
        <f t="shared" si="0"/>
        <v>19560</v>
      </c>
      <c r="K23" s="803"/>
      <c r="L23" s="801"/>
      <c r="M23" s="801"/>
      <c r="N23" s="802">
        <f t="shared" si="1"/>
        <v>0</v>
      </c>
      <c r="O23" s="803"/>
      <c r="P23" s="801"/>
      <c r="Q23" s="801"/>
      <c r="R23" s="802">
        <f t="shared" si="2"/>
        <v>0</v>
      </c>
      <c r="S23" s="803"/>
      <c r="T23" s="802">
        <f t="shared" ref="T23:T35" si="3">SUM(J23,N23,R23)</f>
        <v>19560</v>
      </c>
      <c r="U23" s="804"/>
      <c r="V23" s="805"/>
      <c r="W23" s="746" t="s">
        <v>335</v>
      </c>
      <c r="X23" s="747"/>
      <c r="Y23" s="748"/>
      <c r="Z23" s="746" t="s">
        <v>336</v>
      </c>
      <c r="AA23" s="747"/>
      <c r="AB23" s="806"/>
      <c r="AC23" s="797" t="s">
        <v>339</v>
      </c>
      <c r="AD23" s="798"/>
      <c r="AE23" s="161" t="s">
        <v>291</v>
      </c>
      <c r="AF23" s="162"/>
    </row>
    <row r="24" spans="1:32" s="2" customFormat="1" ht="21.75" customHeight="1" x14ac:dyDescent="0.15">
      <c r="A24" s="810"/>
      <c r="B24" s="154" t="s">
        <v>285</v>
      </c>
      <c r="C24" s="799" t="s">
        <v>397</v>
      </c>
      <c r="D24" s="800"/>
      <c r="E24" s="800"/>
      <c r="F24" s="800"/>
      <c r="G24" s="800"/>
      <c r="H24" s="801">
        <v>1</v>
      </c>
      <c r="I24" s="801"/>
      <c r="J24" s="802">
        <f t="shared" si="0"/>
        <v>6520</v>
      </c>
      <c r="K24" s="803"/>
      <c r="L24" s="801"/>
      <c r="M24" s="801"/>
      <c r="N24" s="802">
        <f t="shared" si="1"/>
        <v>0</v>
      </c>
      <c r="O24" s="803"/>
      <c r="P24" s="801">
        <v>1</v>
      </c>
      <c r="Q24" s="801"/>
      <c r="R24" s="802">
        <f>P24*$BN$4</f>
        <v>1070</v>
      </c>
      <c r="S24" s="803"/>
      <c r="T24" s="802">
        <f t="shared" si="3"/>
        <v>7590</v>
      </c>
      <c r="U24" s="804"/>
      <c r="V24" s="805"/>
      <c r="W24" s="746" t="s">
        <v>335</v>
      </c>
      <c r="X24" s="747"/>
      <c r="Y24" s="748"/>
      <c r="Z24" s="746" t="s">
        <v>337</v>
      </c>
      <c r="AA24" s="747"/>
      <c r="AB24" s="806"/>
      <c r="AC24" s="797" t="s">
        <v>398</v>
      </c>
      <c r="AD24" s="798"/>
      <c r="AE24" s="161" t="s">
        <v>291</v>
      </c>
      <c r="AF24" s="162"/>
    </row>
    <row r="25" spans="1:32" s="2" customFormat="1" ht="21.75" customHeight="1" x14ac:dyDescent="0.15">
      <c r="A25" s="810"/>
      <c r="B25" s="154" t="s">
        <v>286</v>
      </c>
      <c r="C25" s="799" t="s">
        <v>399</v>
      </c>
      <c r="D25" s="800"/>
      <c r="E25" s="800"/>
      <c r="F25" s="800"/>
      <c r="G25" s="800"/>
      <c r="H25" s="801">
        <v>1</v>
      </c>
      <c r="I25" s="801"/>
      <c r="J25" s="802">
        <f t="shared" si="0"/>
        <v>6520</v>
      </c>
      <c r="K25" s="803"/>
      <c r="L25" s="801"/>
      <c r="M25" s="801"/>
      <c r="N25" s="802">
        <f t="shared" si="1"/>
        <v>0</v>
      </c>
      <c r="O25" s="803"/>
      <c r="P25" s="801"/>
      <c r="Q25" s="801"/>
      <c r="R25" s="802">
        <f t="shared" si="2"/>
        <v>0</v>
      </c>
      <c r="S25" s="803"/>
      <c r="T25" s="802">
        <f t="shared" si="3"/>
        <v>6520</v>
      </c>
      <c r="U25" s="804"/>
      <c r="V25" s="805"/>
      <c r="W25" s="746" t="s">
        <v>335</v>
      </c>
      <c r="X25" s="747"/>
      <c r="Y25" s="748"/>
      <c r="Z25" s="746" t="s">
        <v>337</v>
      </c>
      <c r="AA25" s="747"/>
      <c r="AB25" s="806"/>
      <c r="AC25" s="797" t="s">
        <v>340</v>
      </c>
      <c r="AD25" s="798"/>
      <c r="AE25" s="161" t="s">
        <v>291</v>
      </c>
      <c r="AF25" s="162"/>
    </row>
    <row r="26" spans="1:32" s="2" customFormat="1" ht="21.75" customHeight="1" x14ac:dyDescent="0.15">
      <c r="A26" s="810"/>
      <c r="B26" s="154" t="s">
        <v>287</v>
      </c>
      <c r="C26" s="799"/>
      <c r="D26" s="800"/>
      <c r="E26" s="800"/>
      <c r="F26" s="800"/>
      <c r="G26" s="800"/>
      <c r="H26" s="361"/>
      <c r="I26" s="361"/>
      <c r="J26" s="351">
        <f t="shared" si="0"/>
        <v>0</v>
      </c>
      <c r="K26" s="362"/>
      <c r="L26" s="361"/>
      <c r="M26" s="361"/>
      <c r="N26" s="351">
        <f t="shared" si="1"/>
        <v>0</v>
      </c>
      <c r="O26" s="362"/>
      <c r="P26" s="361"/>
      <c r="Q26" s="361"/>
      <c r="R26" s="351">
        <f t="shared" si="2"/>
        <v>0</v>
      </c>
      <c r="S26" s="362"/>
      <c r="T26" s="351">
        <f t="shared" si="3"/>
        <v>0</v>
      </c>
      <c r="U26" s="352"/>
      <c r="V26" s="353"/>
      <c r="W26" s="354"/>
      <c r="X26" s="355"/>
      <c r="Y26" s="356"/>
      <c r="Z26" s="354"/>
      <c r="AA26" s="355"/>
      <c r="AB26" s="357"/>
      <c r="AC26" s="440"/>
      <c r="AD26" s="441"/>
      <c r="AE26" s="54" t="s">
        <v>291</v>
      </c>
      <c r="AF26" s="133"/>
    </row>
    <row r="27" spans="1:32" s="2" customFormat="1" ht="21.75" customHeight="1" x14ac:dyDescent="0.15">
      <c r="A27" s="810"/>
      <c r="B27" s="154" t="s">
        <v>288</v>
      </c>
      <c r="C27" s="363"/>
      <c r="D27" s="364"/>
      <c r="E27" s="364"/>
      <c r="F27" s="364"/>
      <c r="G27" s="364"/>
      <c r="H27" s="361"/>
      <c r="I27" s="361"/>
      <c r="J27" s="351">
        <f t="shared" si="0"/>
        <v>0</v>
      </c>
      <c r="K27" s="362"/>
      <c r="L27" s="361"/>
      <c r="M27" s="361"/>
      <c r="N27" s="351">
        <f t="shared" si="1"/>
        <v>0</v>
      </c>
      <c r="O27" s="362"/>
      <c r="P27" s="361"/>
      <c r="Q27" s="361"/>
      <c r="R27" s="351">
        <f t="shared" si="2"/>
        <v>0</v>
      </c>
      <c r="S27" s="362"/>
      <c r="T27" s="351">
        <f t="shared" si="3"/>
        <v>0</v>
      </c>
      <c r="U27" s="352"/>
      <c r="V27" s="353"/>
      <c r="W27" s="354"/>
      <c r="X27" s="355"/>
      <c r="Y27" s="356"/>
      <c r="Z27" s="354"/>
      <c r="AA27" s="355"/>
      <c r="AB27" s="357"/>
      <c r="AC27" s="440"/>
      <c r="AD27" s="441"/>
      <c r="AE27" s="54" t="s">
        <v>291</v>
      </c>
      <c r="AF27" s="133"/>
    </row>
    <row r="28" spans="1:32" s="2" customFormat="1" ht="21.75" customHeight="1" thickBot="1" x14ac:dyDescent="0.2">
      <c r="A28" s="810"/>
      <c r="B28" s="146" t="s">
        <v>289</v>
      </c>
      <c r="C28" s="363"/>
      <c r="D28" s="364"/>
      <c r="E28" s="364"/>
      <c r="F28" s="364"/>
      <c r="G28" s="364"/>
      <c r="H28" s="361"/>
      <c r="I28" s="361"/>
      <c r="J28" s="351">
        <f t="shared" si="0"/>
        <v>0</v>
      </c>
      <c r="K28" s="362"/>
      <c r="L28" s="361"/>
      <c r="M28" s="361"/>
      <c r="N28" s="351">
        <f t="shared" si="1"/>
        <v>0</v>
      </c>
      <c r="O28" s="362"/>
      <c r="P28" s="361"/>
      <c r="Q28" s="361"/>
      <c r="R28" s="351">
        <f t="shared" si="2"/>
        <v>0</v>
      </c>
      <c r="S28" s="362"/>
      <c r="T28" s="351">
        <f t="shared" si="3"/>
        <v>0</v>
      </c>
      <c r="U28" s="352"/>
      <c r="V28" s="353"/>
      <c r="W28" s="354"/>
      <c r="X28" s="355"/>
      <c r="Y28" s="356"/>
      <c r="Z28" s="354"/>
      <c r="AA28" s="355"/>
      <c r="AB28" s="357"/>
      <c r="AC28" s="440"/>
      <c r="AD28" s="441"/>
      <c r="AE28" s="54" t="s">
        <v>291</v>
      </c>
      <c r="AF28" s="133"/>
    </row>
    <row r="29" spans="1:32" s="2" customFormat="1" ht="21.75" hidden="1" customHeight="1" outlineLevel="1" x14ac:dyDescent="0.15">
      <c r="A29" s="810"/>
      <c r="B29" s="144" t="s">
        <v>302</v>
      </c>
      <c r="C29" s="363"/>
      <c r="D29" s="364"/>
      <c r="E29" s="364"/>
      <c r="F29" s="364"/>
      <c r="G29" s="364"/>
      <c r="H29" s="361"/>
      <c r="I29" s="361"/>
      <c r="J29" s="351">
        <f t="shared" si="0"/>
        <v>0</v>
      </c>
      <c r="K29" s="362"/>
      <c r="L29" s="361"/>
      <c r="M29" s="361"/>
      <c r="N29" s="351">
        <f t="shared" si="1"/>
        <v>0</v>
      </c>
      <c r="O29" s="362"/>
      <c r="P29" s="361"/>
      <c r="Q29" s="361"/>
      <c r="R29" s="351">
        <f t="shared" si="2"/>
        <v>0</v>
      </c>
      <c r="S29" s="362"/>
      <c r="T29" s="351">
        <f t="shared" si="3"/>
        <v>0</v>
      </c>
      <c r="U29" s="352"/>
      <c r="V29" s="353"/>
      <c r="W29" s="354"/>
      <c r="X29" s="355"/>
      <c r="Y29" s="356"/>
      <c r="Z29" s="354"/>
      <c r="AA29" s="355"/>
      <c r="AB29" s="357"/>
      <c r="AC29" s="440"/>
      <c r="AD29" s="441"/>
      <c r="AE29" s="54" t="s">
        <v>291</v>
      </c>
      <c r="AF29" s="133"/>
    </row>
    <row r="30" spans="1:32" s="2" customFormat="1" ht="21.75" hidden="1" customHeight="1" outlineLevel="1" x14ac:dyDescent="0.15">
      <c r="A30" s="810"/>
      <c r="B30" s="144" t="s">
        <v>303</v>
      </c>
      <c r="C30" s="363"/>
      <c r="D30" s="364"/>
      <c r="E30" s="364"/>
      <c r="F30" s="364"/>
      <c r="G30" s="364"/>
      <c r="H30" s="361"/>
      <c r="I30" s="361"/>
      <c r="J30" s="351">
        <f t="shared" si="0"/>
        <v>0</v>
      </c>
      <c r="K30" s="362"/>
      <c r="L30" s="361"/>
      <c r="M30" s="361"/>
      <c r="N30" s="351">
        <f t="shared" si="1"/>
        <v>0</v>
      </c>
      <c r="O30" s="362"/>
      <c r="P30" s="361"/>
      <c r="Q30" s="361"/>
      <c r="R30" s="351">
        <f t="shared" si="2"/>
        <v>0</v>
      </c>
      <c r="S30" s="362"/>
      <c r="T30" s="351">
        <f t="shared" si="3"/>
        <v>0</v>
      </c>
      <c r="U30" s="352"/>
      <c r="V30" s="353"/>
      <c r="W30" s="354"/>
      <c r="X30" s="355"/>
      <c r="Y30" s="356"/>
      <c r="Z30" s="354"/>
      <c r="AA30" s="355"/>
      <c r="AB30" s="357"/>
      <c r="AC30" s="440"/>
      <c r="AD30" s="441"/>
      <c r="AE30" s="54" t="s">
        <v>291</v>
      </c>
      <c r="AF30" s="133"/>
    </row>
    <row r="31" spans="1:32" s="2" customFormat="1" ht="21.75" hidden="1" customHeight="1" outlineLevel="1" x14ac:dyDescent="0.15">
      <c r="A31" s="810"/>
      <c r="B31" s="144" t="s">
        <v>304</v>
      </c>
      <c r="C31" s="363"/>
      <c r="D31" s="364"/>
      <c r="E31" s="364"/>
      <c r="F31" s="364"/>
      <c r="G31" s="364"/>
      <c r="H31" s="361"/>
      <c r="I31" s="361"/>
      <c r="J31" s="351">
        <f t="shared" si="0"/>
        <v>0</v>
      </c>
      <c r="K31" s="362"/>
      <c r="L31" s="361"/>
      <c r="M31" s="361"/>
      <c r="N31" s="351">
        <f t="shared" si="1"/>
        <v>0</v>
      </c>
      <c r="O31" s="362"/>
      <c r="P31" s="361"/>
      <c r="Q31" s="361"/>
      <c r="R31" s="351">
        <f t="shared" si="2"/>
        <v>0</v>
      </c>
      <c r="S31" s="362"/>
      <c r="T31" s="351">
        <f t="shared" si="3"/>
        <v>0</v>
      </c>
      <c r="U31" s="352"/>
      <c r="V31" s="353"/>
      <c r="W31" s="354"/>
      <c r="X31" s="355"/>
      <c r="Y31" s="356"/>
      <c r="Z31" s="354"/>
      <c r="AA31" s="355"/>
      <c r="AB31" s="357"/>
      <c r="AC31" s="440"/>
      <c r="AD31" s="441"/>
      <c r="AE31" s="54" t="s">
        <v>291</v>
      </c>
      <c r="AF31" s="133"/>
    </row>
    <row r="32" spans="1:32" s="2" customFormat="1" ht="21.75" hidden="1" customHeight="1" outlineLevel="1" x14ac:dyDescent="0.15">
      <c r="A32" s="810"/>
      <c r="B32" s="144" t="s">
        <v>305</v>
      </c>
      <c r="C32" s="363"/>
      <c r="D32" s="364"/>
      <c r="E32" s="364"/>
      <c r="F32" s="364"/>
      <c r="G32" s="364"/>
      <c r="H32" s="361"/>
      <c r="I32" s="361"/>
      <c r="J32" s="351">
        <f t="shared" si="0"/>
        <v>0</v>
      </c>
      <c r="K32" s="362"/>
      <c r="L32" s="361"/>
      <c r="M32" s="361"/>
      <c r="N32" s="351">
        <f t="shared" si="1"/>
        <v>0</v>
      </c>
      <c r="O32" s="362"/>
      <c r="P32" s="361"/>
      <c r="Q32" s="361"/>
      <c r="R32" s="351">
        <f t="shared" si="2"/>
        <v>0</v>
      </c>
      <c r="S32" s="362"/>
      <c r="T32" s="351">
        <f t="shared" si="3"/>
        <v>0</v>
      </c>
      <c r="U32" s="352"/>
      <c r="V32" s="353"/>
      <c r="W32" s="354"/>
      <c r="X32" s="355"/>
      <c r="Y32" s="356"/>
      <c r="Z32" s="354"/>
      <c r="AA32" s="355"/>
      <c r="AB32" s="357"/>
      <c r="AC32" s="440"/>
      <c r="AD32" s="441"/>
      <c r="AE32" s="54" t="s">
        <v>291</v>
      </c>
      <c r="AF32" s="133"/>
    </row>
    <row r="33" spans="1:39" s="2" customFormat="1" ht="21.75" hidden="1" customHeight="1" outlineLevel="1" x14ac:dyDescent="0.15">
      <c r="A33" s="810"/>
      <c r="B33" s="144" t="s">
        <v>379</v>
      </c>
      <c r="C33" s="363"/>
      <c r="D33" s="364"/>
      <c r="E33" s="364"/>
      <c r="F33" s="364"/>
      <c r="G33" s="364"/>
      <c r="H33" s="361"/>
      <c r="I33" s="361"/>
      <c r="J33" s="351">
        <f t="shared" si="0"/>
        <v>0</v>
      </c>
      <c r="K33" s="362"/>
      <c r="L33" s="361"/>
      <c r="M33" s="361"/>
      <c r="N33" s="351">
        <f t="shared" si="1"/>
        <v>0</v>
      </c>
      <c r="O33" s="362"/>
      <c r="P33" s="361"/>
      <c r="Q33" s="361"/>
      <c r="R33" s="351">
        <f t="shared" si="2"/>
        <v>0</v>
      </c>
      <c r="S33" s="362"/>
      <c r="T33" s="351">
        <f t="shared" si="3"/>
        <v>0</v>
      </c>
      <c r="U33" s="352"/>
      <c r="V33" s="353"/>
      <c r="W33" s="354"/>
      <c r="X33" s="355"/>
      <c r="Y33" s="356"/>
      <c r="Z33" s="354"/>
      <c r="AA33" s="355"/>
      <c r="AB33" s="357"/>
      <c r="AC33" s="440"/>
      <c r="AD33" s="441"/>
      <c r="AE33" s="54" t="s">
        <v>291</v>
      </c>
      <c r="AF33" s="133"/>
    </row>
    <row r="34" spans="1:39" s="2" customFormat="1" ht="21.75" hidden="1" customHeight="1" outlineLevel="1" x14ac:dyDescent="0.15">
      <c r="A34" s="810"/>
      <c r="B34" s="144" t="s">
        <v>308</v>
      </c>
      <c r="C34" s="363"/>
      <c r="D34" s="364"/>
      <c r="E34" s="364"/>
      <c r="F34" s="364"/>
      <c r="G34" s="364"/>
      <c r="H34" s="361"/>
      <c r="I34" s="361"/>
      <c r="J34" s="351">
        <f t="shared" si="0"/>
        <v>0</v>
      </c>
      <c r="K34" s="362"/>
      <c r="L34" s="361"/>
      <c r="M34" s="361"/>
      <c r="N34" s="351">
        <f t="shared" si="1"/>
        <v>0</v>
      </c>
      <c r="O34" s="362"/>
      <c r="P34" s="361"/>
      <c r="Q34" s="361"/>
      <c r="R34" s="351">
        <f t="shared" si="2"/>
        <v>0</v>
      </c>
      <c r="S34" s="362"/>
      <c r="T34" s="351">
        <f t="shared" si="3"/>
        <v>0</v>
      </c>
      <c r="U34" s="352"/>
      <c r="V34" s="353"/>
      <c r="W34" s="354"/>
      <c r="X34" s="355"/>
      <c r="Y34" s="356"/>
      <c r="Z34" s="354"/>
      <c r="AA34" s="355"/>
      <c r="AB34" s="357"/>
      <c r="AC34" s="440"/>
      <c r="AD34" s="441"/>
      <c r="AE34" s="54" t="s">
        <v>291</v>
      </c>
      <c r="AF34" s="133"/>
    </row>
    <row r="35" spans="1:39" s="2" customFormat="1" ht="21.75" hidden="1" customHeight="1" outlineLevel="1" thickBot="1" x14ac:dyDescent="0.2">
      <c r="A35" s="811"/>
      <c r="B35" s="145" t="s">
        <v>309</v>
      </c>
      <c r="C35" s="446"/>
      <c r="D35" s="447"/>
      <c r="E35" s="447"/>
      <c r="F35" s="447"/>
      <c r="G35" s="447"/>
      <c r="H35" s="448"/>
      <c r="I35" s="448"/>
      <c r="J35" s="449">
        <f t="shared" si="0"/>
        <v>0</v>
      </c>
      <c r="K35" s="450"/>
      <c r="L35" s="448"/>
      <c r="M35" s="448"/>
      <c r="N35" s="449">
        <f t="shared" si="1"/>
        <v>0</v>
      </c>
      <c r="O35" s="450"/>
      <c r="P35" s="448"/>
      <c r="Q35" s="448"/>
      <c r="R35" s="449">
        <f t="shared" si="2"/>
        <v>0</v>
      </c>
      <c r="S35" s="450"/>
      <c r="T35" s="449">
        <f t="shared" si="3"/>
        <v>0</v>
      </c>
      <c r="U35" s="451"/>
      <c r="V35" s="452"/>
      <c r="W35" s="473"/>
      <c r="X35" s="474"/>
      <c r="Y35" s="475"/>
      <c r="Z35" s="473"/>
      <c r="AA35" s="474"/>
      <c r="AB35" s="476"/>
      <c r="AC35" s="458"/>
      <c r="AD35" s="459"/>
      <c r="AE35" s="55" t="s">
        <v>291</v>
      </c>
      <c r="AF35" s="139"/>
    </row>
    <row r="36" spans="1:39" s="2" customFormat="1" ht="18.75" customHeight="1" collapsed="1" thickTop="1" thickBot="1" x14ac:dyDescent="0.2">
      <c r="A36" s="789" t="s">
        <v>383</v>
      </c>
      <c r="B36" s="790"/>
      <c r="C36" s="790"/>
      <c r="D36" s="790"/>
      <c r="E36" s="790"/>
      <c r="F36" s="790"/>
      <c r="G36" s="790"/>
      <c r="H36" s="790"/>
      <c r="I36" s="790"/>
      <c r="J36" s="790"/>
      <c r="K36" s="790"/>
      <c r="L36" s="790"/>
      <c r="M36" s="790"/>
      <c r="N36" s="790"/>
      <c r="O36" s="790"/>
      <c r="P36" s="790"/>
      <c r="Q36" s="790"/>
      <c r="R36" s="790"/>
      <c r="S36" s="791"/>
      <c r="T36" s="728">
        <f>SUM(T19:V35)</f>
        <v>175780</v>
      </c>
      <c r="U36" s="729"/>
      <c r="V36" s="792"/>
      <c r="W36" s="135"/>
      <c r="X36" s="135"/>
      <c r="Y36" s="135"/>
      <c r="Z36" s="135"/>
      <c r="AA36" s="135"/>
      <c r="AB36" s="135"/>
      <c r="AC36" s="135"/>
      <c r="AD36" s="135"/>
      <c r="AE36" s="135"/>
      <c r="AF36" s="136"/>
    </row>
    <row r="37" spans="1:39" ht="18.75" customHeight="1" x14ac:dyDescent="0.15">
      <c r="A37" s="60"/>
      <c r="B37" s="60"/>
      <c r="C37" s="60"/>
      <c r="D37" s="60"/>
      <c r="E37" s="60"/>
      <c r="F37" s="60"/>
      <c r="G37" s="61"/>
      <c r="H37" s="61"/>
      <c r="I37" s="61"/>
      <c r="J37" s="61"/>
      <c r="K37" s="61"/>
      <c r="L37" s="61"/>
      <c r="M37" s="61"/>
      <c r="N37" s="61"/>
      <c r="O37" s="61"/>
      <c r="P37" s="61"/>
      <c r="Q37" s="61"/>
      <c r="R37" s="61"/>
      <c r="S37" s="61"/>
      <c r="T37" s="61"/>
      <c r="U37" s="61"/>
      <c r="V37" s="61"/>
      <c r="W37" s="61"/>
      <c r="X37" s="61"/>
      <c r="Y37" s="61"/>
      <c r="Z37" s="61"/>
      <c r="AA37" s="61"/>
      <c r="AB37" s="61"/>
      <c r="AC37" s="61"/>
      <c r="AD37" s="61"/>
      <c r="AE37" s="49"/>
      <c r="AF37" s="49"/>
      <c r="AG37" s="49"/>
      <c r="AH37" s="49"/>
      <c r="AI37" s="48"/>
      <c r="AJ37" s="43"/>
      <c r="AK37" s="43"/>
      <c r="AL37" s="43"/>
      <c r="AM37" s="43"/>
    </row>
    <row r="38" spans="1:39" s="2" customFormat="1" ht="18.75" customHeight="1" thickBot="1" x14ac:dyDescent="0.2">
      <c r="A38" s="62" t="s">
        <v>279</v>
      </c>
      <c r="B38" s="63"/>
      <c r="C38" s="64"/>
      <c r="D38" s="64"/>
      <c r="E38" s="64"/>
      <c r="F38" s="64"/>
      <c r="G38" s="65"/>
      <c r="H38" s="65"/>
      <c r="I38" s="65"/>
      <c r="J38" s="65"/>
      <c r="K38" s="65"/>
      <c r="L38" s="65"/>
      <c r="M38" s="65"/>
      <c r="N38" s="793" t="s">
        <v>330</v>
      </c>
      <c r="O38" s="794"/>
      <c r="P38" s="794"/>
      <c r="Q38" s="794"/>
      <c r="R38" s="794"/>
      <c r="S38" s="794"/>
      <c r="T38" s="794"/>
      <c r="U38" s="794"/>
      <c r="V38" s="794"/>
      <c r="W38" s="794"/>
      <c r="X38" s="794"/>
      <c r="Y38" s="794"/>
      <c r="Z38" s="794"/>
      <c r="AA38" s="794"/>
      <c r="AB38" s="794"/>
      <c r="AC38" s="794"/>
      <c r="AD38" s="794"/>
    </row>
    <row r="39" spans="1:39" s="2" customFormat="1" ht="21.75" customHeight="1" x14ac:dyDescent="0.15">
      <c r="A39" s="755" t="s">
        <v>154</v>
      </c>
      <c r="B39" s="756"/>
      <c r="C39" s="757"/>
      <c r="D39" s="758" t="s">
        <v>389</v>
      </c>
      <c r="E39" s="756"/>
      <c r="F39" s="756"/>
      <c r="G39" s="756"/>
      <c r="H39" s="756"/>
      <c r="I39" s="757"/>
      <c r="J39" s="758" t="s">
        <v>5438</v>
      </c>
      <c r="K39" s="756"/>
      <c r="L39" s="756"/>
      <c r="M39" s="757"/>
      <c r="N39" s="758" t="s">
        <v>280</v>
      </c>
      <c r="O39" s="756"/>
      <c r="P39" s="756"/>
      <c r="Q39" s="757"/>
      <c r="R39" s="795" t="s">
        <v>328</v>
      </c>
      <c r="S39" s="795"/>
      <c r="T39" s="795"/>
      <c r="U39" s="795"/>
      <c r="V39" s="795"/>
      <c r="W39" s="795"/>
      <c r="X39" s="795"/>
      <c r="Y39" s="795"/>
      <c r="Z39" s="795"/>
      <c r="AA39" s="795"/>
      <c r="AB39" s="795"/>
      <c r="AC39" s="795"/>
      <c r="AD39" s="795"/>
      <c r="AE39" s="795"/>
      <c r="AF39" s="796"/>
    </row>
    <row r="40" spans="1:39" s="2" customFormat="1" ht="21.75" customHeight="1" x14ac:dyDescent="0.15">
      <c r="A40" s="780" t="s">
        <v>155</v>
      </c>
      <c r="B40" s="781"/>
      <c r="C40" s="782"/>
      <c r="D40" s="772" t="str">
        <f>IF(C19="","",C19)</f>
        <v>芸術　花子</v>
      </c>
      <c r="E40" s="773"/>
      <c r="F40" s="773"/>
      <c r="G40" s="773"/>
      <c r="H40" s="773"/>
      <c r="I40" s="774"/>
      <c r="J40" s="775">
        <v>7140</v>
      </c>
      <c r="K40" s="776"/>
      <c r="L40" s="776"/>
      <c r="M40" s="127" t="s">
        <v>255</v>
      </c>
      <c r="N40" s="775">
        <v>7140</v>
      </c>
      <c r="O40" s="776"/>
      <c r="P40" s="776"/>
      <c r="Q40" s="153" t="s">
        <v>149</v>
      </c>
      <c r="R40" s="770"/>
      <c r="S40" s="770"/>
      <c r="T40" s="770"/>
      <c r="U40" s="770"/>
      <c r="V40" s="770"/>
      <c r="W40" s="770"/>
      <c r="X40" s="770"/>
      <c r="Y40" s="770"/>
      <c r="Z40" s="770"/>
      <c r="AA40" s="770"/>
      <c r="AB40" s="770"/>
      <c r="AC40" s="770"/>
      <c r="AD40" s="770"/>
      <c r="AE40" s="770"/>
      <c r="AF40" s="771"/>
    </row>
    <row r="41" spans="1:39" s="2" customFormat="1" ht="21.75" customHeight="1" x14ac:dyDescent="0.15">
      <c r="A41" s="783" t="s">
        <v>281</v>
      </c>
      <c r="B41" s="784"/>
      <c r="C41" s="142" t="s">
        <v>282</v>
      </c>
      <c r="D41" s="772" t="str">
        <f>IF(C21="","",C21)</f>
        <v>次代　太郎</v>
      </c>
      <c r="E41" s="773"/>
      <c r="F41" s="773"/>
      <c r="G41" s="773"/>
      <c r="H41" s="773"/>
      <c r="I41" s="774"/>
      <c r="J41" s="775">
        <v>3000</v>
      </c>
      <c r="K41" s="776"/>
      <c r="L41" s="776"/>
      <c r="M41" s="127" t="s">
        <v>255</v>
      </c>
      <c r="N41" s="775">
        <v>3000</v>
      </c>
      <c r="O41" s="776"/>
      <c r="P41" s="776"/>
      <c r="Q41" s="153" t="s">
        <v>149</v>
      </c>
      <c r="R41" s="770"/>
      <c r="S41" s="770"/>
      <c r="T41" s="770"/>
      <c r="U41" s="770"/>
      <c r="V41" s="770"/>
      <c r="W41" s="770"/>
      <c r="X41" s="770"/>
      <c r="Y41" s="770"/>
      <c r="Z41" s="770"/>
      <c r="AA41" s="770"/>
      <c r="AB41" s="770"/>
      <c r="AC41" s="770"/>
      <c r="AD41" s="770"/>
      <c r="AE41" s="770"/>
      <c r="AF41" s="771"/>
    </row>
    <row r="42" spans="1:39" s="2" customFormat="1" ht="21.75" customHeight="1" x14ac:dyDescent="0.15">
      <c r="A42" s="785"/>
      <c r="B42" s="786"/>
      <c r="C42" s="142" t="s">
        <v>283</v>
      </c>
      <c r="D42" s="772" t="str">
        <f t="shared" ref="D42:D55" si="4">IF(C22="","",C22)</f>
        <v>音楽　花子</v>
      </c>
      <c r="E42" s="773"/>
      <c r="F42" s="773"/>
      <c r="G42" s="773"/>
      <c r="H42" s="773"/>
      <c r="I42" s="774"/>
      <c r="J42" s="775">
        <v>21300</v>
      </c>
      <c r="K42" s="776"/>
      <c r="L42" s="776"/>
      <c r="M42" s="127" t="s">
        <v>255</v>
      </c>
      <c r="N42" s="775">
        <v>21300</v>
      </c>
      <c r="O42" s="776"/>
      <c r="P42" s="776"/>
      <c r="Q42" s="153" t="s">
        <v>149</v>
      </c>
      <c r="R42" s="770"/>
      <c r="S42" s="770"/>
      <c r="T42" s="770"/>
      <c r="U42" s="770"/>
      <c r="V42" s="770"/>
      <c r="W42" s="770"/>
      <c r="X42" s="770"/>
      <c r="Y42" s="770"/>
      <c r="Z42" s="770"/>
      <c r="AA42" s="770"/>
      <c r="AB42" s="770"/>
      <c r="AC42" s="770"/>
      <c r="AD42" s="770"/>
      <c r="AE42" s="770"/>
      <c r="AF42" s="771"/>
    </row>
    <row r="43" spans="1:39" s="2" customFormat="1" ht="21.75" customHeight="1" x14ac:dyDescent="0.15">
      <c r="A43" s="785"/>
      <c r="B43" s="786"/>
      <c r="C43" s="142" t="s">
        <v>284</v>
      </c>
      <c r="D43" s="772" t="str">
        <f t="shared" si="4"/>
        <v>演奏　太郎</v>
      </c>
      <c r="E43" s="773"/>
      <c r="F43" s="773"/>
      <c r="G43" s="773"/>
      <c r="H43" s="773"/>
      <c r="I43" s="774"/>
      <c r="J43" s="775">
        <v>1200</v>
      </c>
      <c r="K43" s="776"/>
      <c r="L43" s="776"/>
      <c r="M43" s="127" t="s">
        <v>255</v>
      </c>
      <c r="N43" s="777">
        <v>1000</v>
      </c>
      <c r="O43" s="742"/>
      <c r="P43" s="742"/>
      <c r="Q43" s="153" t="s">
        <v>149</v>
      </c>
      <c r="R43" s="778" t="s">
        <v>400</v>
      </c>
      <c r="S43" s="778"/>
      <c r="T43" s="778"/>
      <c r="U43" s="778"/>
      <c r="V43" s="778"/>
      <c r="W43" s="778"/>
      <c r="X43" s="778"/>
      <c r="Y43" s="778"/>
      <c r="Z43" s="778"/>
      <c r="AA43" s="778"/>
      <c r="AB43" s="778"/>
      <c r="AC43" s="778"/>
      <c r="AD43" s="778"/>
      <c r="AE43" s="778"/>
      <c r="AF43" s="779"/>
    </row>
    <row r="44" spans="1:39" s="2" customFormat="1" ht="21.75" customHeight="1" x14ac:dyDescent="0.15">
      <c r="A44" s="785"/>
      <c r="B44" s="786"/>
      <c r="C44" s="142" t="s">
        <v>285</v>
      </c>
      <c r="D44" s="772" t="str">
        <f t="shared" si="4"/>
        <v>弦楽　花子</v>
      </c>
      <c r="E44" s="773"/>
      <c r="F44" s="773"/>
      <c r="G44" s="773"/>
      <c r="H44" s="773"/>
      <c r="I44" s="774"/>
      <c r="J44" s="775">
        <v>0</v>
      </c>
      <c r="K44" s="776"/>
      <c r="L44" s="776"/>
      <c r="M44" s="127" t="s">
        <v>255</v>
      </c>
      <c r="N44" s="777">
        <v>0</v>
      </c>
      <c r="O44" s="742"/>
      <c r="P44" s="742"/>
      <c r="Q44" s="153" t="s">
        <v>149</v>
      </c>
      <c r="R44" s="770"/>
      <c r="S44" s="770"/>
      <c r="T44" s="770"/>
      <c r="U44" s="770"/>
      <c r="V44" s="770"/>
      <c r="W44" s="770"/>
      <c r="X44" s="770"/>
      <c r="Y44" s="770"/>
      <c r="Z44" s="770"/>
      <c r="AA44" s="770"/>
      <c r="AB44" s="770"/>
      <c r="AC44" s="770"/>
      <c r="AD44" s="770"/>
      <c r="AE44" s="770"/>
      <c r="AF44" s="771"/>
    </row>
    <row r="45" spans="1:39" s="2" customFormat="1" ht="21.75" customHeight="1" x14ac:dyDescent="0.15">
      <c r="A45" s="785"/>
      <c r="B45" s="786"/>
      <c r="C45" s="142" t="s">
        <v>286</v>
      </c>
      <c r="D45" s="772" t="str">
        <f t="shared" si="4"/>
        <v>鍵盤　太郎</v>
      </c>
      <c r="E45" s="773"/>
      <c r="F45" s="773"/>
      <c r="G45" s="773"/>
      <c r="H45" s="773"/>
      <c r="I45" s="774"/>
      <c r="J45" s="775">
        <v>2210</v>
      </c>
      <c r="K45" s="776"/>
      <c r="L45" s="776"/>
      <c r="M45" s="127" t="s">
        <v>255</v>
      </c>
      <c r="N45" s="777">
        <v>2210</v>
      </c>
      <c r="O45" s="742"/>
      <c r="P45" s="742"/>
      <c r="Q45" s="153" t="s">
        <v>149</v>
      </c>
      <c r="R45" s="770"/>
      <c r="S45" s="770"/>
      <c r="T45" s="770"/>
      <c r="U45" s="770"/>
      <c r="V45" s="770"/>
      <c r="W45" s="770"/>
      <c r="X45" s="770"/>
      <c r="Y45" s="770"/>
      <c r="Z45" s="770"/>
      <c r="AA45" s="770"/>
      <c r="AB45" s="770"/>
      <c r="AC45" s="770"/>
      <c r="AD45" s="770"/>
      <c r="AE45" s="770"/>
      <c r="AF45" s="771"/>
    </row>
    <row r="46" spans="1:39" s="2" customFormat="1" ht="21.75" customHeight="1" x14ac:dyDescent="0.15">
      <c r="A46" s="785"/>
      <c r="B46" s="786"/>
      <c r="C46" s="142" t="s">
        <v>287</v>
      </c>
      <c r="D46" s="368" t="str">
        <f t="shared" si="4"/>
        <v/>
      </c>
      <c r="E46" s="369"/>
      <c r="F46" s="369"/>
      <c r="G46" s="369"/>
      <c r="H46" s="369"/>
      <c r="I46" s="370"/>
      <c r="J46" s="371"/>
      <c r="K46" s="372"/>
      <c r="L46" s="372"/>
      <c r="M46" s="76" t="s">
        <v>255</v>
      </c>
      <c r="N46" s="373"/>
      <c r="O46" s="374"/>
      <c r="P46" s="374"/>
      <c r="Q46" s="153" t="s">
        <v>149</v>
      </c>
      <c r="R46" s="770"/>
      <c r="S46" s="770"/>
      <c r="T46" s="770"/>
      <c r="U46" s="770"/>
      <c r="V46" s="770"/>
      <c r="W46" s="770"/>
      <c r="X46" s="770"/>
      <c r="Y46" s="770"/>
      <c r="Z46" s="770"/>
      <c r="AA46" s="770"/>
      <c r="AB46" s="770"/>
      <c r="AC46" s="770"/>
      <c r="AD46" s="770"/>
      <c r="AE46" s="770"/>
      <c r="AF46" s="771"/>
    </row>
    <row r="47" spans="1:39" s="2" customFormat="1" ht="21.75" customHeight="1" x14ac:dyDescent="0.15">
      <c r="A47" s="785"/>
      <c r="B47" s="786"/>
      <c r="C47" s="142" t="s">
        <v>288</v>
      </c>
      <c r="D47" s="368" t="str">
        <f t="shared" si="4"/>
        <v/>
      </c>
      <c r="E47" s="369"/>
      <c r="F47" s="369"/>
      <c r="G47" s="369"/>
      <c r="H47" s="369"/>
      <c r="I47" s="370"/>
      <c r="J47" s="371"/>
      <c r="K47" s="372"/>
      <c r="L47" s="372"/>
      <c r="M47" s="76" t="s">
        <v>255</v>
      </c>
      <c r="N47" s="373"/>
      <c r="O47" s="374"/>
      <c r="P47" s="374"/>
      <c r="Q47" s="153" t="s">
        <v>149</v>
      </c>
      <c r="R47" s="770"/>
      <c r="S47" s="770"/>
      <c r="T47" s="770"/>
      <c r="U47" s="770"/>
      <c r="V47" s="770"/>
      <c r="W47" s="770"/>
      <c r="X47" s="770"/>
      <c r="Y47" s="770"/>
      <c r="Z47" s="770"/>
      <c r="AA47" s="770"/>
      <c r="AB47" s="770"/>
      <c r="AC47" s="770"/>
      <c r="AD47" s="770"/>
      <c r="AE47" s="770"/>
      <c r="AF47" s="771"/>
    </row>
    <row r="48" spans="1:39" s="2" customFormat="1" ht="21.75" customHeight="1" thickBot="1" x14ac:dyDescent="0.2">
      <c r="A48" s="785"/>
      <c r="B48" s="786"/>
      <c r="C48" s="137" t="s">
        <v>289</v>
      </c>
      <c r="D48" s="368" t="str">
        <f t="shared" si="4"/>
        <v/>
      </c>
      <c r="E48" s="369"/>
      <c r="F48" s="369"/>
      <c r="G48" s="369"/>
      <c r="H48" s="369"/>
      <c r="I48" s="370"/>
      <c r="J48" s="371"/>
      <c r="K48" s="372"/>
      <c r="L48" s="372"/>
      <c r="M48" s="76" t="s">
        <v>255</v>
      </c>
      <c r="N48" s="373"/>
      <c r="O48" s="374"/>
      <c r="P48" s="374"/>
      <c r="Q48" s="153" t="s">
        <v>149</v>
      </c>
      <c r="R48" s="764"/>
      <c r="S48" s="765"/>
      <c r="T48" s="765"/>
      <c r="U48" s="765"/>
      <c r="V48" s="765"/>
      <c r="W48" s="765"/>
      <c r="X48" s="765"/>
      <c r="Y48" s="765"/>
      <c r="Z48" s="765"/>
      <c r="AA48" s="765"/>
      <c r="AB48" s="765"/>
      <c r="AC48" s="765"/>
      <c r="AD48" s="765"/>
      <c r="AE48" s="765"/>
      <c r="AF48" s="766"/>
    </row>
    <row r="49" spans="1:42" s="2" customFormat="1" ht="21.75" hidden="1" customHeight="1" outlineLevel="1" x14ac:dyDescent="0.15">
      <c r="A49" s="785"/>
      <c r="B49" s="786"/>
      <c r="C49" s="144" t="s">
        <v>302</v>
      </c>
      <c r="D49" s="368" t="str">
        <f t="shared" si="4"/>
        <v/>
      </c>
      <c r="E49" s="369"/>
      <c r="F49" s="369"/>
      <c r="G49" s="369"/>
      <c r="H49" s="369"/>
      <c r="I49" s="370"/>
      <c r="J49" s="381"/>
      <c r="K49" s="382"/>
      <c r="L49" s="382"/>
      <c r="M49" s="83" t="s">
        <v>255</v>
      </c>
      <c r="N49" s="383"/>
      <c r="O49" s="384"/>
      <c r="P49" s="384"/>
      <c r="Q49" s="87" t="s">
        <v>149</v>
      </c>
      <c r="R49" s="764"/>
      <c r="S49" s="765"/>
      <c r="T49" s="765"/>
      <c r="U49" s="765"/>
      <c r="V49" s="765"/>
      <c r="W49" s="765"/>
      <c r="X49" s="765"/>
      <c r="Y49" s="765"/>
      <c r="Z49" s="765"/>
      <c r="AA49" s="765"/>
      <c r="AB49" s="765"/>
      <c r="AC49" s="765"/>
      <c r="AD49" s="765"/>
      <c r="AE49" s="765"/>
      <c r="AF49" s="766"/>
    </row>
    <row r="50" spans="1:42" s="2" customFormat="1" ht="21.75" hidden="1" customHeight="1" outlineLevel="1" x14ac:dyDescent="0.15">
      <c r="A50" s="785"/>
      <c r="B50" s="786"/>
      <c r="C50" s="144" t="s">
        <v>303</v>
      </c>
      <c r="D50" s="368" t="str">
        <f t="shared" si="4"/>
        <v/>
      </c>
      <c r="E50" s="369"/>
      <c r="F50" s="369"/>
      <c r="G50" s="369"/>
      <c r="H50" s="369"/>
      <c r="I50" s="370"/>
      <c r="J50" s="371"/>
      <c r="K50" s="372"/>
      <c r="L50" s="372"/>
      <c r="M50" s="76" t="s">
        <v>255</v>
      </c>
      <c r="N50" s="373"/>
      <c r="O50" s="374"/>
      <c r="P50" s="374"/>
      <c r="Q50" s="153" t="s">
        <v>149</v>
      </c>
      <c r="R50" s="764"/>
      <c r="S50" s="765"/>
      <c r="T50" s="765"/>
      <c r="U50" s="765"/>
      <c r="V50" s="765"/>
      <c r="W50" s="765"/>
      <c r="X50" s="765"/>
      <c r="Y50" s="765"/>
      <c r="Z50" s="765"/>
      <c r="AA50" s="765"/>
      <c r="AB50" s="765"/>
      <c r="AC50" s="765"/>
      <c r="AD50" s="765"/>
      <c r="AE50" s="765"/>
      <c r="AF50" s="766"/>
    </row>
    <row r="51" spans="1:42" s="2" customFormat="1" ht="21.75" hidden="1" customHeight="1" outlineLevel="1" x14ac:dyDescent="0.15">
      <c r="A51" s="785"/>
      <c r="B51" s="786"/>
      <c r="C51" s="144" t="s">
        <v>304</v>
      </c>
      <c r="D51" s="368" t="str">
        <f t="shared" si="4"/>
        <v/>
      </c>
      <c r="E51" s="369"/>
      <c r="F51" s="369"/>
      <c r="G51" s="369"/>
      <c r="H51" s="369"/>
      <c r="I51" s="370"/>
      <c r="J51" s="371"/>
      <c r="K51" s="372"/>
      <c r="L51" s="372"/>
      <c r="M51" s="76" t="s">
        <v>255</v>
      </c>
      <c r="N51" s="373"/>
      <c r="O51" s="374"/>
      <c r="P51" s="374"/>
      <c r="Q51" s="153" t="s">
        <v>149</v>
      </c>
      <c r="R51" s="764"/>
      <c r="S51" s="765"/>
      <c r="T51" s="765"/>
      <c r="U51" s="765"/>
      <c r="V51" s="765"/>
      <c r="W51" s="765"/>
      <c r="X51" s="765"/>
      <c r="Y51" s="765"/>
      <c r="Z51" s="765"/>
      <c r="AA51" s="765"/>
      <c r="AB51" s="765"/>
      <c r="AC51" s="765"/>
      <c r="AD51" s="765"/>
      <c r="AE51" s="765"/>
      <c r="AF51" s="766"/>
    </row>
    <row r="52" spans="1:42" s="2" customFormat="1" ht="21.75" hidden="1" customHeight="1" outlineLevel="1" x14ac:dyDescent="0.15">
      <c r="A52" s="785"/>
      <c r="B52" s="786"/>
      <c r="C52" s="144" t="s">
        <v>305</v>
      </c>
      <c r="D52" s="368" t="str">
        <f t="shared" si="4"/>
        <v/>
      </c>
      <c r="E52" s="369"/>
      <c r="F52" s="369"/>
      <c r="G52" s="369"/>
      <c r="H52" s="369"/>
      <c r="I52" s="370"/>
      <c r="J52" s="371"/>
      <c r="K52" s="372"/>
      <c r="L52" s="372"/>
      <c r="M52" s="76" t="s">
        <v>255</v>
      </c>
      <c r="N52" s="373"/>
      <c r="O52" s="374"/>
      <c r="P52" s="374"/>
      <c r="Q52" s="153" t="s">
        <v>149</v>
      </c>
      <c r="R52" s="764"/>
      <c r="S52" s="765"/>
      <c r="T52" s="765"/>
      <c r="U52" s="765"/>
      <c r="V52" s="765"/>
      <c r="W52" s="765"/>
      <c r="X52" s="765"/>
      <c r="Y52" s="765"/>
      <c r="Z52" s="765"/>
      <c r="AA52" s="765"/>
      <c r="AB52" s="765"/>
      <c r="AC52" s="765"/>
      <c r="AD52" s="765"/>
      <c r="AE52" s="765"/>
      <c r="AF52" s="766"/>
    </row>
    <row r="53" spans="1:42" s="2" customFormat="1" ht="21.75" hidden="1" customHeight="1" outlineLevel="1" x14ac:dyDescent="0.15">
      <c r="A53" s="785"/>
      <c r="B53" s="786"/>
      <c r="C53" s="144" t="s">
        <v>306</v>
      </c>
      <c r="D53" s="368" t="str">
        <f t="shared" si="4"/>
        <v/>
      </c>
      <c r="E53" s="369"/>
      <c r="F53" s="369"/>
      <c r="G53" s="369"/>
      <c r="H53" s="369"/>
      <c r="I53" s="370"/>
      <c r="J53" s="392"/>
      <c r="K53" s="393"/>
      <c r="L53" s="393"/>
      <c r="M53" s="90" t="s">
        <v>255</v>
      </c>
      <c r="N53" s="394"/>
      <c r="O53" s="395"/>
      <c r="P53" s="395"/>
      <c r="Q53" s="91" t="s">
        <v>149</v>
      </c>
      <c r="R53" s="764"/>
      <c r="S53" s="765"/>
      <c r="T53" s="765"/>
      <c r="U53" s="765"/>
      <c r="V53" s="765"/>
      <c r="W53" s="765"/>
      <c r="X53" s="765"/>
      <c r="Y53" s="765"/>
      <c r="Z53" s="765"/>
      <c r="AA53" s="765"/>
      <c r="AB53" s="765"/>
      <c r="AC53" s="765"/>
      <c r="AD53" s="765"/>
      <c r="AE53" s="765"/>
      <c r="AF53" s="766"/>
    </row>
    <row r="54" spans="1:42" s="2" customFormat="1" ht="21.75" hidden="1" customHeight="1" outlineLevel="1" x14ac:dyDescent="0.15">
      <c r="A54" s="785"/>
      <c r="B54" s="786"/>
      <c r="C54" s="144" t="s">
        <v>308</v>
      </c>
      <c r="D54" s="368" t="str">
        <f t="shared" si="4"/>
        <v/>
      </c>
      <c r="E54" s="369"/>
      <c r="F54" s="369"/>
      <c r="G54" s="369"/>
      <c r="H54" s="369"/>
      <c r="I54" s="370"/>
      <c r="J54" s="371"/>
      <c r="K54" s="372"/>
      <c r="L54" s="372"/>
      <c r="M54" s="76" t="s">
        <v>255</v>
      </c>
      <c r="N54" s="373"/>
      <c r="O54" s="374"/>
      <c r="P54" s="374"/>
      <c r="Q54" s="153" t="s">
        <v>149</v>
      </c>
      <c r="R54" s="764"/>
      <c r="S54" s="765"/>
      <c r="T54" s="765"/>
      <c r="U54" s="765"/>
      <c r="V54" s="765"/>
      <c r="W54" s="765"/>
      <c r="X54" s="765"/>
      <c r="Y54" s="765"/>
      <c r="Z54" s="765"/>
      <c r="AA54" s="765"/>
      <c r="AB54" s="765"/>
      <c r="AC54" s="765"/>
      <c r="AD54" s="765"/>
      <c r="AE54" s="765"/>
      <c r="AF54" s="766"/>
    </row>
    <row r="55" spans="1:42" s="2" customFormat="1" ht="18.75" hidden="1" customHeight="1" outlineLevel="1" thickBot="1" x14ac:dyDescent="0.2">
      <c r="A55" s="787"/>
      <c r="B55" s="788"/>
      <c r="C55" s="145" t="s">
        <v>309</v>
      </c>
      <c r="D55" s="368" t="str">
        <f t="shared" si="4"/>
        <v/>
      </c>
      <c r="E55" s="369"/>
      <c r="F55" s="369"/>
      <c r="G55" s="369"/>
      <c r="H55" s="369"/>
      <c r="I55" s="370"/>
      <c r="J55" s="398"/>
      <c r="K55" s="399"/>
      <c r="L55" s="399"/>
      <c r="M55" s="141" t="s">
        <v>255</v>
      </c>
      <c r="N55" s="400"/>
      <c r="O55" s="401"/>
      <c r="P55" s="401"/>
      <c r="Q55" s="140" t="s">
        <v>149</v>
      </c>
      <c r="R55" s="767"/>
      <c r="S55" s="768"/>
      <c r="T55" s="768"/>
      <c r="U55" s="768"/>
      <c r="V55" s="768"/>
      <c r="W55" s="768"/>
      <c r="X55" s="768"/>
      <c r="Y55" s="768"/>
      <c r="Z55" s="768"/>
      <c r="AA55" s="768"/>
      <c r="AB55" s="768"/>
      <c r="AC55" s="768"/>
      <c r="AD55" s="768"/>
      <c r="AE55" s="768"/>
      <c r="AF55" s="769"/>
    </row>
    <row r="56" spans="1:42" s="2" customFormat="1" ht="18.75" customHeight="1" collapsed="1" thickTop="1" thickBot="1" x14ac:dyDescent="0.2">
      <c r="A56" s="725" t="s">
        <v>290</v>
      </c>
      <c r="B56" s="726"/>
      <c r="C56" s="726"/>
      <c r="D56" s="726"/>
      <c r="E56" s="726"/>
      <c r="F56" s="726"/>
      <c r="G56" s="726"/>
      <c r="H56" s="726"/>
      <c r="I56" s="726"/>
      <c r="J56" s="726"/>
      <c r="K56" s="726"/>
      <c r="L56" s="726"/>
      <c r="M56" s="727"/>
      <c r="N56" s="751">
        <f>SUM(N39:P55)</f>
        <v>34650</v>
      </c>
      <c r="O56" s="752"/>
      <c r="P56" s="752"/>
      <c r="Q56" s="77" t="s">
        <v>149</v>
      </c>
      <c r="R56" s="753"/>
      <c r="S56" s="753"/>
      <c r="T56" s="753"/>
      <c r="U56" s="753"/>
      <c r="V56" s="753"/>
      <c r="W56" s="753"/>
      <c r="X56" s="753"/>
      <c r="Y56" s="753"/>
      <c r="Z56" s="753"/>
      <c r="AA56" s="753"/>
      <c r="AB56" s="753"/>
      <c r="AC56" s="753"/>
      <c r="AD56" s="753"/>
      <c r="AE56" s="753"/>
      <c r="AF56" s="754"/>
      <c r="AL56" s="3" ph="1"/>
      <c r="AM56" s="2" ph="1"/>
      <c r="AN56" s="2" ph="1"/>
    </row>
    <row r="57" spans="1:42" s="2" customFormat="1" ht="18.75" customHeight="1" x14ac:dyDescent="0.15">
      <c r="A57" s="53" ph="1"/>
      <c r="B57" s="53" ph="1"/>
      <c r="C57" s="53" ph="1"/>
      <c r="D57" s="53" ph="1"/>
      <c r="E57" s="53" ph="1"/>
      <c r="F57" s="53" ph="1"/>
      <c r="G57" s="53" ph="1"/>
      <c r="H57" s="53" ph="1"/>
      <c r="I57" s="53" ph="1"/>
      <c r="J57" s="53" ph="1"/>
      <c r="K57" s="53" ph="1"/>
      <c r="L57" s="53" ph="1"/>
      <c r="M57" s="53" ph="1"/>
      <c r="N57" s="53" ph="1"/>
      <c r="O57" s="53" ph="1"/>
      <c r="P57" s="53" ph="1"/>
      <c r="Q57" s="53" ph="1"/>
      <c r="R57" s="53" ph="1"/>
      <c r="S57" s="53" ph="1"/>
      <c r="T57" s="53" ph="1"/>
      <c r="U57" s="53" ph="1"/>
      <c r="V57" s="53" ph="1"/>
      <c r="W57" s="53" ph="1"/>
      <c r="X57" s="53" ph="1"/>
      <c r="Y57" s="53" ph="1"/>
      <c r="Z57" s="53" ph="1"/>
      <c r="AA57" s="53" ph="1"/>
      <c r="AB57" s="53" ph="1"/>
      <c r="AC57" s="53" ph="1"/>
      <c r="AD57" s="53"/>
      <c r="AL57" s="3" ph="1"/>
      <c r="AM57" s="2" ph="1"/>
      <c r="AN57" s="2" ph="1"/>
    </row>
    <row r="58" spans="1:42" s="2" customFormat="1" ht="18.75" customHeight="1" thickBot="1" x14ac:dyDescent="0.2">
      <c r="A58" s="39" t="s">
        <v>295</v>
      </c>
      <c r="B58" s="40"/>
      <c r="C58" s="40"/>
      <c r="D58" s="40"/>
      <c r="E58" s="40"/>
      <c r="F58" s="40"/>
      <c r="G58" s="40"/>
      <c r="H58" s="40"/>
      <c r="I58" s="40"/>
      <c r="J58" s="40"/>
      <c r="K58" s="40"/>
      <c r="L58" s="40"/>
      <c r="M58" s="41"/>
      <c r="N58" s="41"/>
      <c r="O58" s="41"/>
      <c r="P58" s="41"/>
      <c r="Q58" s="41"/>
      <c r="R58" s="40"/>
      <c r="S58" s="40"/>
      <c r="T58" s="40"/>
      <c r="U58" s="40"/>
      <c r="V58" s="40"/>
      <c r="W58" s="40"/>
      <c r="X58" s="40"/>
      <c r="Y58" s="40"/>
      <c r="Z58" s="40"/>
      <c r="AA58" s="40"/>
      <c r="AB58" s="40"/>
      <c r="AC58" s="40"/>
      <c r="AD58" s="40"/>
      <c r="AH58" s="3"/>
      <c r="AI58" s="3"/>
      <c r="AJ58" s="3"/>
      <c r="AK58" s="3"/>
      <c r="AL58" s="3"/>
    </row>
    <row r="59" spans="1:42" s="2" customFormat="1" ht="18.75" customHeight="1" x14ac:dyDescent="0.15">
      <c r="A59" s="755" t="s">
        <v>154</v>
      </c>
      <c r="B59" s="756"/>
      <c r="C59" s="756"/>
      <c r="D59" s="757"/>
      <c r="E59" s="758" t="s">
        <v>201</v>
      </c>
      <c r="F59" s="756"/>
      <c r="G59" s="756"/>
      <c r="H59" s="756"/>
      <c r="I59" s="756"/>
      <c r="J59" s="756"/>
      <c r="K59" s="757"/>
      <c r="L59" s="758" t="s">
        <v>153</v>
      </c>
      <c r="M59" s="756"/>
      <c r="N59" s="756"/>
      <c r="O59" s="756"/>
      <c r="P59" s="756"/>
      <c r="Q59" s="758" t="s">
        <v>152</v>
      </c>
      <c r="R59" s="756"/>
      <c r="S59" s="756" t="s">
        <v>151</v>
      </c>
      <c r="T59" s="759"/>
      <c r="U59" s="760" t="s">
        <v>277</v>
      </c>
      <c r="V59" s="761"/>
      <c r="W59" s="762"/>
      <c r="X59" s="760" t="s">
        <v>278</v>
      </c>
      <c r="Y59" s="761"/>
      <c r="Z59" s="762"/>
      <c r="AA59" s="758" t="s">
        <v>10</v>
      </c>
      <c r="AB59" s="756"/>
      <c r="AC59" s="756"/>
      <c r="AD59" s="756"/>
      <c r="AE59" s="756"/>
      <c r="AF59" s="763"/>
      <c r="AN59" s="3" ph="1"/>
      <c r="AO59" s="2" ph="1"/>
      <c r="AP59" s="2" ph="1"/>
    </row>
    <row r="60" spans="1:42" s="2" customFormat="1" ht="18.75" customHeight="1" x14ac:dyDescent="0.15">
      <c r="A60" s="734" t="s">
        <v>341</v>
      </c>
      <c r="B60" s="735"/>
      <c r="C60" s="735"/>
      <c r="D60" s="736"/>
      <c r="E60" s="737" t="s">
        <v>401</v>
      </c>
      <c r="F60" s="738"/>
      <c r="G60" s="738"/>
      <c r="H60" s="738"/>
      <c r="I60" s="738"/>
      <c r="J60" s="738"/>
      <c r="K60" s="739"/>
      <c r="L60" s="740">
        <v>10000</v>
      </c>
      <c r="M60" s="741"/>
      <c r="N60" s="741"/>
      <c r="O60" s="741"/>
      <c r="P60" s="163" t="s">
        <v>255</v>
      </c>
      <c r="Q60" s="742">
        <v>3</v>
      </c>
      <c r="R60" s="743"/>
      <c r="S60" s="744" t="s">
        <v>345</v>
      </c>
      <c r="T60" s="745"/>
      <c r="U60" s="746" t="s">
        <v>335</v>
      </c>
      <c r="V60" s="747"/>
      <c r="W60" s="748"/>
      <c r="X60" s="746" t="s">
        <v>336</v>
      </c>
      <c r="Y60" s="747"/>
      <c r="Z60" s="748"/>
      <c r="AA60" s="749">
        <f t="shared" ref="AA60:AA66" si="5">L60*Q60</f>
        <v>30000</v>
      </c>
      <c r="AB60" s="750"/>
      <c r="AC60" s="750"/>
      <c r="AD60" s="750"/>
      <c r="AE60" s="750"/>
      <c r="AF60" s="78" t="s">
        <v>255</v>
      </c>
      <c r="AJ60" s="3"/>
      <c r="AK60" s="3"/>
      <c r="AL60" s="3"/>
      <c r="AM60" s="3"/>
      <c r="AN60" s="3"/>
    </row>
    <row r="61" spans="1:42" s="2" customFormat="1" ht="18.75" customHeight="1" x14ac:dyDescent="0.15">
      <c r="A61" s="734" t="s">
        <v>343</v>
      </c>
      <c r="B61" s="735"/>
      <c r="C61" s="735"/>
      <c r="D61" s="736"/>
      <c r="E61" s="737" t="s">
        <v>402</v>
      </c>
      <c r="F61" s="738"/>
      <c r="G61" s="738"/>
      <c r="H61" s="738"/>
      <c r="I61" s="738"/>
      <c r="J61" s="738"/>
      <c r="K61" s="739"/>
      <c r="L61" s="740">
        <v>1100</v>
      </c>
      <c r="M61" s="741"/>
      <c r="N61" s="741"/>
      <c r="O61" s="741"/>
      <c r="P61" s="163" t="s">
        <v>255</v>
      </c>
      <c r="Q61" s="742">
        <v>2</v>
      </c>
      <c r="R61" s="743"/>
      <c r="S61" s="744" t="s">
        <v>345</v>
      </c>
      <c r="T61" s="745"/>
      <c r="U61" s="746" t="s">
        <v>335</v>
      </c>
      <c r="V61" s="747"/>
      <c r="W61" s="748"/>
      <c r="X61" s="746" t="s">
        <v>347</v>
      </c>
      <c r="Y61" s="747"/>
      <c r="Z61" s="748"/>
      <c r="AA61" s="749">
        <f t="shared" si="5"/>
        <v>2200</v>
      </c>
      <c r="AB61" s="750"/>
      <c r="AC61" s="750"/>
      <c r="AD61" s="750"/>
      <c r="AE61" s="750"/>
      <c r="AF61" s="78" t="s">
        <v>255</v>
      </c>
      <c r="AJ61" s="3"/>
      <c r="AK61" s="3"/>
      <c r="AL61" s="3"/>
      <c r="AM61" s="3"/>
      <c r="AN61" s="3"/>
    </row>
    <row r="62" spans="1:42" s="2" customFormat="1" ht="18.75" customHeight="1" x14ac:dyDescent="0.15">
      <c r="A62" s="734" t="s">
        <v>344</v>
      </c>
      <c r="B62" s="735"/>
      <c r="C62" s="735"/>
      <c r="D62" s="736"/>
      <c r="E62" s="737" t="s">
        <v>403</v>
      </c>
      <c r="F62" s="738"/>
      <c r="G62" s="738"/>
      <c r="H62" s="738"/>
      <c r="I62" s="738"/>
      <c r="J62" s="738"/>
      <c r="K62" s="739"/>
      <c r="L62" s="740">
        <v>1650</v>
      </c>
      <c r="M62" s="741"/>
      <c r="N62" s="741"/>
      <c r="O62" s="741"/>
      <c r="P62" s="163" t="s">
        <v>255</v>
      </c>
      <c r="Q62" s="742">
        <v>10</v>
      </c>
      <c r="R62" s="743"/>
      <c r="S62" s="744" t="s">
        <v>346</v>
      </c>
      <c r="T62" s="745"/>
      <c r="U62" s="746" t="s">
        <v>335</v>
      </c>
      <c r="V62" s="747"/>
      <c r="W62" s="748"/>
      <c r="X62" s="746" t="s">
        <v>348</v>
      </c>
      <c r="Y62" s="747"/>
      <c r="Z62" s="748"/>
      <c r="AA62" s="749">
        <f t="shared" si="5"/>
        <v>16500</v>
      </c>
      <c r="AB62" s="750"/>
      <c r="AC62" s="750"/>
      <c r="AD62" s="750"/>
      <c r="AE62" s="750"/>
      <c r="AF62" s="78" t="s">
        <v>255</v>
      </c>
      <c r="AN62" s="3" ph="1"/>
      <c r="AO62" s="2" ph="1"/>
      <c r="AP62" s="2" ph="1"/>
    </row>
    <row r="63" spans="1:42" s="2" customFormat="1" ht="18.75" customHeight="1" x14ac:dyDescent="0.15">
      <c r="A63" s="411"/>
      <c r="B63" s="412"/>
      <c r="C63" s="412"/>
      <c r="D63" s="413"/>
      <c r="E63" s="733"/>
      <c r="F63" s="412"/>
      <c r="G63" s="412"/>
      <c r="H63" s="412"/>
      <c r="I63" s="412"/>
      <c r="J63" s="412"/>
      <c r="K63" s="413"/>
      <c r="L63" s="414"/>
      <c r="M63" s="415"/>
      <c r="N63" s="415"/>
      <c r="O63" s="415"/>
      <c r="P63" s="153" t="s">
        <v>255</v>
      </c>
      <c r="Q63" s="374"/>
      <c r="R63" s="408"/>
      <c r="S63" s="409"/>
      <c r="T63" s="410"/>
      <c r="U63" s="354"/>
      <c r="V63" s="355"/>
      <c r="W63" s="356"/>
      <c r="X63" s="354"/>
      <c r="Y63" s="355"/>
      <c r="Z63" s="356"/>
      <c r="AA63" s="730">
        <f t="shared" si="5"/>
        <v>0</v>
      </c>
      <c r="AB63" s="731"/>
      <c r="AC63" s="731"/>
      <c r="AD63" s="731"/>
      <c r="AE63" s="731"/>
      <c r="AF63" s="78" t="s">
        <v>255</v>
      </c>
      <c r="AN63" s="3" ph="1"/>
      <c r="AO63" s="2" ph="1"/>
      <c r="AP63" s="2" ph="1"/>
    </row>
    <row r="64" spans="1:42" s="2" customFormat="1" ht="18.75" customHeight="1" x14ac:dyDescent="0.15">
      <c r="A64" s="411"/>
      <c r="B64" s="412"/>
      <c r="C64" s="412"/>
      <c r="D64" s="413"/>
      <c r="E64" s="733"/>
      <c r="F64" s="412"/>
      <c r="G64" s="412"/>
      <c r="H64" s="412"/>
      <c r="I64" s="412"/>
      <c r="J64" s="412"/>
      <c r="K64" s="413"/>
      <c r="L64" s="414"/>
      <c r="M64" s="415"/>
      <c r="N64" s="415"/>
      <c r="O64" s="415"/>
      <c r="P64" s="153" t="s">
        <v>255</v>
      </c>
      <c r="Q64" s="374"/>
      <c r="R64" s="408"/>
      <c r="S64" s="409"/>
      <c r="T64" s="410"/>
      <c r="U64" s="354"/>
      <c r="V64" s="355"/>
      <c r="W64" s="356"/>
      <c r="X64" s="354"/>
      <c r="Y64" s="355"/>
      <c r="Z64" s="356"/>
      <c r="AA64" s="730">
        <f t="shared" si="5"/>
        <v>0</v>
      </c>
      <c r="AB64" s="731"/>
      <c r="AC64" s="731"/>
      <c r="AD64" s="731"/>
      <c r="AE64" s="731"/>
      <c r="AF64" s="78" t="s">
        <v>255</v>
      </c>
      <c r="AJ64" s="3"/>
      <c r="AK64" s="3"/>
      <c r="AL64" s="3"/>
      <c r="AM64" s="3"/>
      <c r="AN64" s="3"/>
    </row>
    <row r="65" spans="1:42" s="2" customFormat="1" ht="18.75" customHeight="1" x14ac:dyDescent="0.15">
      <c r="A65" s="411"/>
      <c r="B65" s="412"/>
      <c r="C65" s="412"/>
      <c r="D65" s="413"/>
      <c r="E65" s="733"/>
      <c r="F65" s="412"/>
      <c r="G65" s="412"/>
      <c r="H65" s="412"/>
      <c r="I65" s="412"/>
      <c r="J65" s="412"/>
      <c r="K65" s="413"/>
      <c r="L65" s="414"/>
      <c r="M65" s="415"/>
      <c r="N65" s="415"/>
      <c r="O65" s="415"/>
      <c r="P65" s="153" t="s">
        <v>255</v>
      </c>
      <c r="Q65" s="374"/>
      <c r="R65" s="408"/>
      <c r="S65" s="409"/>
      <c r="T65" s="410"/>
      <c r="U65" s="354"/>
      <c r="V65" s="355"/>
      <c r="W65" s="356"/>
      <c r="X65" s="354"/>
      <c r="Y65" s="355"/>
      <c r="Z65" s="356"/>
      <c r="AA65" s="730">
        <f t="shared" si="5"/>
        <v>0</v>
      </c>
      <c r="AB65" s="731"/>
      <c r="AC65" s="731"/>
      <c r="AD65" s="731"/>
      <c r="AE65" s="731"/>
      <c r="AF65" s="78" t="s">
        <v>255</v>
      </c>
      <c r="AN65" s="3" ph="1"/>
      <c r="AO65" s="2" ph="1"/>
      <c r="AP65" s="2" ph="1"/>
    </row>
    <row r="66" spans="1:42" ht="18.75" customHeight="1" thickBot="1" x14ac:dyDescent="0.2">
      <c r="A66" s="494"/>
      <c r="B66" s="495"/>
      <c r="C66" s="495"/>
      <c r="D66" s="496"/>
      <c r="E66" s="732"/>
      <c r="F66" s="495"/>
      <c r="G66" s="495"/>
      <c r="H66" s="495"/>
      <c r="I66" s="495"/>
      <c r="J66" s="495"/>
      <c r="K66" s="496"/>
      <c r="L66" s="414"/>
      <c r="M66" s="415"/>
      <c r="N66" s="415"/>
      <c r="O66" s="415"/>
      <c r="P66" s="150" t="s">
        <v>255</v>
      </c>
      <c r="Q66" s="374"/>
      <c r="R66" s="408"/>
      <c r="S66" s="409"/>
      <c r="T66" s="410"/>
      <c r="U66" s="473"/>
      <c r="V66" s="474"/>
      <c r="W66" s="475"/>
      <c r="X66" s="473"/>
      <c r="Y66" s="474"/>
      <c r="Z66" s="475"/>
      <c r="AA66" s="730">
        <f t="shared" si="5"/>
        <v>0</v>
      </c>
      <c r="AB66" s="731"/>
      <c r="AC66" s="731"/>
      <c r="AD66" s="731"/>
      <c r="AE66" s="731"/>
      <c r="AF66" s="79" t="s">
        <v>255</v>
      </c>
    </row>
    <row r="67" spans="1:42" ht="18.75" customHeight="1" thickTop="1" thickBot="1" x14ac:dyDescent="0.2">
      <c r="A67" s="725" t="s">
        <v>150</v>
      </c>
      <c r="B67" s="726"/>
      <c r="C67" s="726"/>
      <c r="D67" s="726"/>
      <c r="E67" s="726"/>
      <c r="F67" s="726"/>
      <c r="G67" s="726"/>
      <c r="H67" s="726"/>
      <c r="I67" s="726"/>
      <c r="J67" s="726"/>
      <c r="K67" s="726"/>
      <c r="L67" s="726"/>
      <c r="M67" s="726"/>
      <c r="N67" s="726"/>
      <c r="O67" s="726"/>
      <c r="P67" s="726"/>
      <c r="Q67" s="726"/>
      <c r="R67" s="726"/>
      <c r="S67" s="726"/>
      <c r="T67" s="726"/>
      <c r="U67" s="726"/>
      <c r="V67" s="726"/>
      <c r="W67" s="726"/>
      <c r="X67" s="726"/>
      <c r="Y67" s="726"/>
      <c r="Z67" s="727"/>
      <c r="AA67" s="728">
        <f>SUM(AA60:AE66)</f>
        <v>48700</v>
      </c>
      <c r="AB67" s="729"/>
      <c r="AC67" s="729"/>
      <c r="AD67" s="729"/>
      <c r="AE67" s="729"/>
      <c r="AF67" s="80" t="s">
        <v>149</v>
      </c>
    </row>
    <row r="95" spans="1:40" ht="19.5" x14ac:dyDescent="0.15">
      <c r="AL95" s="13" ph="1"/>
      <c r="AM95" s="13" ph="1"/>
      <c r="AN95" s="13" ph="1"/>
    </row>
    <row r="96" spans="1:40" ht="19.5" x14ac:dyDescent="0.15">
      <c r="A96" s="13" ph="1"/>
      <c r="B96" s="13" ph="1"/>
      <c r="C96" s="13" ph="1"/>
      <c r="D96" s="13" ph="1"/>
      <c r="E96" s="13" ph="1"/>
      <c r="F96" s="13" ph="1"/>
      <c r="G96" s="13" ph="1"/>
      <c r="H96" s="13" ph="1"/>
      <c r="I96" s="13" ph="1"/>
      <c r="J96" s="13" ph="1"/>
      <c r="K96" s="13" ph="1"/>
      <c r="L96" s="13" ph="1"/>
      <c r="M96" s="13" ph="1"/>
      <c r="N96" s="13" ph="1"/>
      <c r="O96" s="13" ph="1"/>
      <c r="P96" s="13" ph="1"/>
      <c r="Q96" s="13" ph="1"/>
      <c r="R96" s="13" ph="1"/>
      <c r="S96" s="13" ph="1"/>
      <c r="T96" s="13" ph="1"/>
      <c r="U96" s="13" ph="1"/>
      <c r="V96" s="13" ph="1"/>
      <c r="W96" s="13" ph="1"/>
      <c r="X96" s="13" ph="1"/>
      <c r="Y96" s="13" ph="1"/>
      <c r="Z96" s="13" ph="1"/>
      <c r="AA96" s="13" ph="1"/>
      <c r="AB96" s="13" ph="1"/>
      <c r="AC96" s="13" ph="1"/>
      <c r="AL96" s="13" ph="1"/>
      <c r="AM96" s="13" ph="1"/>
      <c r="AN96" s="13" ph="1"/>
    </row>
    <row r="98" spans="38:40" ht="19.5" x14ac:dyDescent="0.15">
      <c r="AL98" s="13" ph="1"/>
      <c r="AM98" s="13" ph="1"/>
      <c r="AN98" s="13" ph="1"/>
    </row>
    <row r="101" spans="38:40" ht="19.5" x14ac:dyDescent="0.15">
      <c r="AL101" s="13" ph="1"/>
      <c r="AM101" s="13" ph="1"/>
      <c r="AN101" s="13" ph="1"/>
    </row>
    <row r="102" spans="38:40" ht="19.5" x14ac:dyDescent="0.15">
      <c r="AL102" s="13" ph="1"/>
      <c r="AM102" s="13" ph="1"/>
      <c r="AN102" s="13" ph="1"/>
    </row>
    <row r="104" spans="38:40" ht="19.5" x14ac:dyDescent="0.15">
      <c r="AL104" s="13" ph="1"/>
      <c r="AM104" s="13" ph="1"/>
      <c r="AN104" s="13" ph="1"/>
    </row>
    <row r="145" spans="1:40" ht="19.5" x14ac:dyDescent="0.15">
      <c r="AL145" s="13" ph="1"/>
      <c r="AM145" s="13" ph="1"/>
      <c r="AN145" s="13" ph="1"/>
    </row>
    <row r="146" spans="1:40" ht="19.5" x14ac:dyDescent="0.15">
      <c r="A146" s="13" ph="1"/>
      <c r="B146" s="13" ph="1"/>
      <c r="C146" s="13" ph="1"/>
      <c r="D146" s="13" ph="1"/>
      <c r="E146" s="13" ph="1"/>
      <c r="F146" s="13" ph="1"/>
      <c r="G146" s="13" ph="1"/>
      <c r="H146" s="13" ph="1"/>
      <c r="I146" s="13" ph="1"/>
      <c r="J146" s="13" ph="1"/>
      <c r="K146" s="13" ph="1"/>
      <c r="L146" s="13" ph="1"/>
      <c r="M146" s="13" ph="1"/>
      <c r="N146" s="13" ph="1"/>
      <c r="O146" s="13" ph="1"/>
      <c r="P146" s="13" ph="1"/>
      <c r="Q146" s="13" ph="1"/>
      <c r="R146" s="13" ph="1"/>
      <c r="S146" s="13" ph="1"/>
      <c r="T146" s="13" ph="1"/>
      <c r="U146" s="13" ph="1"/>
      <c r="V146" s="13" ph="1"/>
      <c r="W146" s="13" ph="1"/>
      <c r="X146" s="13" ph="1"/>
      <c r="Y146" s="13" ph="1"/>
      <c r="Z146" s="13" ph="1"/>
      <c r="AA146" s="13" ph="1"/>
      <c r="AB146" s="13" ph="1"/>
      <c r="AC146" s="13" ph="1"/>
      <c r="AL146" s="13" ph="1"/>
      <c r="AM146" s="13" ph="1"/>
      <c r="AN146" s="13" ph="1"/>
    </row>
    <row r="148" spans="1:40" ht="19.5" x14ac:dyDescent="0.15">
      <c r="AL148" s="13" ph="1"/>
      <c r="AM148" s="13" ph="1"/>
      <c r="AN148" s="13" ph="1"/>
    </row>
    <row r="151" spans="1:40" ht="19.5" x14ac:dyDescent="0.15">
      <c r="AL151" s="13" ph="1"/>
      <c r="AM151" s="13" ph="1"/>
      <c r="AN151" s="13" ph="1"/>
    </row>
    <row r="152" spans="1:40" ht="19.5" x14ac:dyDescent="0.15">
      <c r="AL152" s="13" ph="1"/>
      <c r="AM152" s="13" ph="1"/>
      <c r="AN152" s="13" ph="1"/>
    </row>
    <row r="154" spans="1:40" ht="19.5" x14ac:dyDescent="0.15">
      <c r="AL154" s="13" ph="1"/>
      <c r="AM154" s="13" ph="1"/>
      <c r="AN154" s="13" ph="1"/>
    </row>
    <row r="184" spans="1:40" ht="19.5" x14ac:dyDescent="0.15">
      <c r="AL184" s="13" ph="1"/>
      <c r="AM184" s="13" ph="1"/>
      <c r="AN184" s="13" ph="1"/>
    </row>
    <row r="185" spans="1:40" ht="19.5" x14ac:dyDescent="0.15">
      <c r="A185" s="13" ph="1"/>
      <c r="B185" s="13" ph="1"/>
      <c r="C185" s="13" ph="1"/>
      <c r="D185" s="13" ph="1"/>
      <c r="E185" s="13" ph="1"/>
      <c r="F185" s="13" ph="1"/>
      <c r="G185" s="13" ph="1"/>
      <c r="H185" s="13" ph="1"/>
      <c r="I185" s="13" ph="1"/>
      <c r="J185" s="13" ph="1"/>
      <c r="K185" s="13" ph="1"/>
      <c r="L185" s="13" ph="1"/>
      <c r="M185" s="13" ph="1"/>
      <c r="N185" s="13" ph="1"/>
      <c r="O185" s="13" ph="1"/>
      <c r="P185" s="13" ph="1"/>
      <c r="Q185" s="13" ph="1"/>
      <c r="R185" s="13" ph="1"/>
      <c r="S185" s="13" ph="1"/>
      <c r="T185" s="13" ph="1"/>
      <c r="U185" s="13" ph="1"/>
      <c r="V185" s="13" ph="1"/>
      <c r="W185" s="13" ph="1"/>
      <c r="X185" s="13" ph="1"/>
      <c r="Y185" s="13" ph="1"/>
      <c r="Z185" s="13" ph="1"/>
      <c r="AA185" s="13" ph="1"/>
      <c r="AB185" s="13" ph="1"/>
      <c r="AC185" s="13" ph="1"/>
      <c r="AL185" s="13" ph="1"/>
      <c r="AM185" s="13" ph="1"/>
      <c r="AN185" s="13" ph="1"/>
    </row>
    <row r="187" spans="1:40" ht="19.5" x14ac:dyDescent="0.15">
      <c r="AL187" s="13" ph="1"/>
      <c r="AM187" s="13" ph="1"/>
      <c r="AN187" s="13" ph="1"/>
    </row>
    <row r="190" spans="1:40" ht="19.5" x14ac:dyDescent="0.15">
      <c r="AL190" s="13" ph="1"/>
      <c r="AM190" s="13" ph="1"/>
      <c r="AN190" s="13" ph="1"/>
    </row>
    <row r="191" spans="1:40" ht="19.5" x14ac:dyDescent="0.15">
      <c r="AL191" s="13" ph="1"/>
      <c r="AM191" s="13" ph="1"/>
      <c r="AN191" s="13" ph="1"/>
    </row>
    <row r="193" spans="38:40" ht="19.5" x14ac:dyDescent="0.15">
      <c r="AL193" s="13" ph="1"/>
      <c r="AM193" s="13" ph="1"/>
      <c r="AN193" s="13" ph="1"/>
    </row>
    <row r="195" spans="38:40" ht="19.5" x14ac:dyDescent="0.15">
      <c r="AL195" s="13" ph="1"/>
      <c r="AM195" s="13" ph="1"/>
      <c r="AN195" s="13" ph="1"/>
    </row>
    <row r="196" spans="38:40" ht="19.5" x14ac:dyDescent="0.15">
      <c r="AL196" s="13" ph="1"/>
      <c r="AM196" s="13" ph="1"/>
      <c r="AN196" s="13" ph="1"/>
    </row>
    <row r="198" spans="38:40" ht="19.5" x14ac:dyDescent="0.15">
      <c r="AL198" s="13" ph="1"/>
      <c r="AM198" s="13" ph="1"/>
      <c r="AN198" s="13" ph="1"/>
    </row>
    <row r="200" spans="38:40" ht="19.5" x14ac:dyDescent="0.15">
      <c r="AL200" s="13" ph="1"/>
      <c r="AM200" s="13" ph="1"/>
      <c r="AN200" s="13" ph="1"/>
    </row>
    <row r="202" spans="38:40" ht="19.5" x14ac:dyDescent="0.15">
      <c r="AL202" s="13" ph="1"/>
      <c r="AM202" s="13" ph="1"/>
      <c r="AN202" s="13" ph="1"/>
    </row>
    <row r="203" spans="38:40" ht="19.5" x14ac:dyDescent="0.15">
      <c r="AL203" s="13" ph="1"/>
      <c r="AM203" s="13" ph="1"/>
      <c r="AN203" s="13" ph="1"/>
    </row>
  </sheetData>
  <sheetProtection selectLockedCells="1"/>
  <mergeCells count="373">
    <mergeCell ref="A1:G1"/>
    <mergeCell ref="A3:AD3"/>
    <mergeCell ref="A4:AD4"/>
    <mergeCell ref="A5:AD5"/>
    <mergeCell ref="A6:D7"/>
    <mergeCell ref="E6:H6"/>
    <mergeCell ref="I6:L6"/>
    <mergeCell ref="M6:P6"/>
    <mergeCell ref="T6:Y6"/>
    <mergeCell ref="Z6:AF6"/>
    <mergeCell ref="A10:F10"/>
    <mergeCell ref="G10:X10"/>
    <mergeCell ref="A11:F11"/>
    <mergeCell ref="G11:L11"/>
    <mergeCell ref="M11:R11"/>
    <mergeCell ref="S11:X11"/>
    <mergeCell ref="E7:H7"/>
    <mergeCell ref="I7:L7"/>
    <mergeCell ref="M7:P7"/>
    <mergeCell ref="T7:V7"/>
    <mergeCell ref="W7:AF7"/>
    <mergeCell ref="T8:V8"/>
    <mergeCell ref="W8:AF8"/>
    <mergeCell ref="B14:F14"/>
    <mergeCell ref="G14:K14"/>
    <mergeCell ref="N14:Q14"/>
    <mergeCell ref="S14:W14"/>
    <mergeCell ref="A15:F15"/>
    <mergeCell ref="G15:K15"/>
    <mergeCell ref="M15:Q15"/>
    <mergeCell ref="S15:W15"/>
    <mergeCell ref="B12:F12"/>
    <mergeCell ref="G12:K12"/>
    <mergeCell ref="N12:Q12"/>
    <mergeCell ref="S12:W12"/>
    <mergeCell ref="B13:F13"/>
    <mergeCell ref="G13:K13"/>
    <mergeCell ref="N13:Q13"/>
    <mergeCell ref="S13:W13"/>
    <mergeCell ref="G17:AF17"/>
    <mergeCell ref="A18:B18"/>
    <mergeCell ref="C18:O18"/>
    <mergeCell ref="P18:Q18"/>
    <mergeCell ref="R18:S18"/>
    <mergeCell ref="T18:V18"/>
    <mergeCell ref="W18:Y18"/>
    <mergeCell ref="Z18:AB18"/>
    <mergeCell ref="AC18:AF18"/>
    <mergeCell ref="Z19:AB19"/>
    <mergeCell ref="AC19:AD19"/>
    <mergeCell ref="A20:B20"/>
    <mergeCell ref="C20:G20"/>
    <mergeCell ref="H20:I20"/>
    <mergeCell ref="J20:K20"/>
    <mergeCell ref="L20:M20"/>
    <mergeCell ref="N20:O20"/>
    <mergeCell ref="P20:Q20"/>
    <mergeCell ref="R20:AF20"/>
    <mergeCell ref="A19:B19"/>
    <mergeCell ref="C19:O19"/>
    <mergeCell ref="P19:Q19"/>
    <mergeCell ref="R19:S19"/>
    <mergeCell ref="T19:V19"/>
    <mergeCell ref="W19:Y19"/>
    <mergeCell ref="AC21:AD21"/>
    <mergeCell ref="A21:A35"/>
    <mergeCell ref="C21:G21"/>
    <mergeCell ref="H21:I21"/>
    <mergeCell ref="J21:K21"/>
    <mergeCell ref="L21:M21"/>
    <mergeCell ref="N21:O21"/>
    <mergeCell ref="C22:G22"/>
    <mergeCell ref="H22:I22"/>
    <mergeCell ref="J22:K22"/>
    <mergeCell ref="L22:M22"/>
    <mergeCell ref="AC22:AD22"/>
    <mergeCell ref="C23:G23"/>
    <mergeCell ref="H23:I23"/>
    <mergeCell ref="J23:K23"/>
    <mergeCell ref="L23:M23"/>
    <mergeCell ref="N23:O23"/>
    <mergeCell ref="P23:Q23"/>
    <mergeCell ref="R23:S23"/>
    <mergeCell ref="N22:O22"/>
    <mergeCell ref="P22:Q22"/>
    <mergeCell ref="R22:S22"/>
    <mergeCell ref="T22:V22"/>
    <mergeCell ref="W22:Y22"/>
    <mergeCell ref="Z22:AB22"/>
    <mergeCell ref="Z23:AB23"/>
    <mergeCell ref="P21:Q21"/>
    <mergeCell ref="R21:S21"/>
    <mergeCell ref="T21:V21"/>
    <mergeCell ref="W21:Y21"/>
    <mergeCell ref="Z21:AB21"/>
    <mergeCell ref="C27:G27"/>
    <mergeCell ref="H27:I27"/>
    <mergeCell ref="J27:K27"/>
    <mergeCell ref="L27:M27"/>
    <mergeCell ref="N27:O27"/>
    <mergeCell ref="P27:Q27"/>
    <mergeCell ref="R27:S27"/>
    <mergeCell ref="T25:V25"/>
    <mergeCell ref="W25:Y25"/>
    <mergeCell ref="Z25:AB25"/>
    <mergeCell ref="T27:V27"/>
    <mergeCell ref="W27:Y27"/>
    <mergeCell ref="Z27:AB27"/>
    <mergeCell ref="AC23:AD23"/>
    <mergeCell ref="C24:G24"/>
    <mergeCell ref="H24:I24"/>
    <mergeCell ref="J24:K24"/>
    <mergeCell ref="L24:M24"/>
    <mergeCell ref="N24:O24"/>
    <mergeCell ref="P24:Q24"/>
    <mergeCell ref="R24:S24"/>
    <mergeCell ref="T24:V24"/>
    <mergeCell ref="W24:Y24"/>
    <mergeCell ref="Z24:AB24"/>
    <mergeCell ref="AC24:AD24"/>
    <mergeCell ref="T23:V23"/>
    <mergeCell ref="W23:Y23"/>
    <mergeCell ref="AC25:AD25"/>
    <mergeCell ref="C26:G26"/>
    <mergeCell ref="H26:I26"/>
    <mergeCell ref="J26:K26"/>
    <mergeCell ref="L26:M26"/>
    <mergeCell ref="N26:O26"/>
    <mergeCell ref="P26:Q26"/>
    <mergeCell ref="C25:G25"/>
    <mergeCell ref="H25:I25"/>
    <mergeCell ref="J25:K25"/>
    <mergeCell ref="L25:M25"/>
    <mergeCell ref="N25:O25"/>
    <mergeCell ref="P25:Q25"/>
    <mergeCell ref="R25:S25"/>
    <mergeCell ref="AC27:AD27"/>
    <mergeCell ref="R26:S26"/>
    <mergeCell ref="T26:V26"/>
    <mergeCell ref="W26:Y26"/>
    <mergeCell ref="Z26:AB26"/>
    <mergeCell ref="AC26:AD26"/>
    <mergeCell ref="C29:G29"/>
    <mergeCell ref="H29:I29"/>
    <mergeCell ref="J29:K29"/>
    <mergeCell ref="L29:M29"/>
    <mergeCell ref="N29:O29"/>
    <mergeCell ref="C28:G28"/>
    <mergeCell ref="H28:I28"/>
    <mergeCell ref="J28:K28"/>
    <mergeCell ref="L28:M28"/>
    <mergeCell ref="N28:O28"/>
    <mergeCell ref="P29:Q29"/>
    <mergeCell ref="R29:S29"/>
    <mergeCell ref="T29:V29"/>
    <mergeCell ref="W29:Y29"/>
    <mergeCell ref="Z29:AB29"/>
    <mergeCell ref="AC29:AD29"/>
    <mergeCell ref="R28:S28"/>
    <mergeCell ref="T28:V28"/>
    <mergeCell ref="W28:Y28"/>
    <mergeCell ref="Z28:AB28"/>
    <mergeCell ref="AC28:AD28"/>
    <mergeCell ref="P28:Q28"/>
    <mergeCell ref="C31:G31"/>
    <mergeCell ref="H31:I31"/>
    <mergeCell ref="J31:K31"/>
    <mergeCell ref="L31:M31"/>
    <mergeCell ref="N31:O31"/>
    <mergeCell ref="C30:G30"/>
    <mergeCell ref="H30:I30"/>
    <mergeCell ref="J30:K30"/>
    <mergeCell ref="L30:M30"/>
    <mergeCell ref="N30:O30"/>
    <mergeCell ref="P31:Q31"/>
    <mergeCell ref="R31:S31"/>
    <mergeCell ref="T31:V31"/>
    <mergeCell ref="W31:Y31"/>
    <mergeCell ref="Z31:AB31"/>
    <mergeCell ref="AC31:AD31"/>
    <mergeCell ref="R30:S30"/>
    <mergeCell ref="T30:V30"/>
    <mergeCell ref="W30:Y30"/>
    <mergeCell ref="Z30:AB30"/>
    <mergeCell ref="AC30:AD30"/>
    <mergeCell ref="P30:Q30"/>
    <mergeCell ref="C33:G33"/>
    <mergeCell ref="H33:I33"/>
    <mergeCell ref="J33:K33"/>
    <mergeCell ref="L33:M33"/>
    <mergeCell ref="N33:O33"/>
    <mergeCell ref="C32:G32"/>
    <mergeCell ref="H32:I32"/>
    <mergeCell ref="J32:K32"/>
    <mergeCell ref="L32:M32"/>
    <mergeCell ref="N32:O32"/>
    <mergeCell ref="P33:Q33"/>
    <mergeCell ref="R33:S33"/>
    <mergeCell ref="T33:V33"/>
    <mergeCell ref="W33:Y33"/>
    <mergeCell ref="Z33:AB33"/>
    <mergeCell ref="AC33:AD33"/>
    <mergeCell ref="R32:S32"/>
    <mergeCell ref="T32:V32"/>
    <mergeCell ref="W32:Y32"/>
    <mergeCell ref="Z32:AB32"/>
    <mergeCell ref="AC32:AD32"/>
    <mergeCell ref="P32:Q32"/>
    <mergeCell ref="R34:S34"/>
    <mergeCell ref="T34:V34"/>
    <mergeCell ref="W34:Y34"/>
    <mergeCell ref="Z34:AB34"/>
    <mergeCell ref="AC34:AD34"/>
    <mergeCell ref="C35:G35"/>
    <mergeCell ref="H35:I35"/>
    <mergeCell ref="J35:K35"/>
    <mergeCell ref="L35:M35"/>
    <mergeCell ref="N35:O35"/>
    <mergeCell ref="C34:G34"/>
    <mergeCell ref="H34:I34"/>
    <mergeCell ref="J34:K34"/>
    <mergeCell ref="L34:M34"/>
    <mergeCell ref="N34:O34"/>
    <mergeCell ref="P34:Q34"/>
    <mergeCell ref="A36:S36"/>
    <mergeCell ref="T36:V36"/>
    <mergeCell ref="N38:AD38"/>
    <mergeCell ref="A39:C39"/>
    <mergeCell ref="D39:I39"/>
    <mergeCell ref="J39:M39"/>
    <mergeCell ref="N39:Q39"/>
    <mergeCell ref="R39:AF39"/>
    <mergeCell ref="P35:Q35"/>
    <mergeCell ref="R35:S35"/>
    <mergeCell ref="T35:V35"/>
    <mergeCell ref="W35:Y35"/>
    <mergeCell ref="Z35:AB35"/>
    <mergeCell ref="AC35:AD35"/>
    <mergeCell ref="D42:I42"/>
    <mergeCell ref="J42:L42"/>
    <mergeCell ref="N42:P42"/>
    <mergeCell ref="R42:AF42"/>
    <mergeCell ref="D43:I43"/>
    <mergeCell ref="J43:L43"/>
    <mergeCell ref="N43:P43"/>
    <mergeCell ref="R43:AF43"/>
    <mergeCell ref="A40:C40"/>
    <mergeCell ref="D40:I40"/>
    <mergeCell ref="J40:L40"/>
    <mergeCell ref="N40:P40"/>
    <mergeCell ref="R40:AF40"/>
    <mergeCell ref="A41:B55"/>
    <mergeCell ref="D41:I41"/>
    <mergeCell ref="J41:L41"/>
    <mergeCell ref="N41:P41"/>
    <mergeCell ref="R41:AF41"/>
    <mergeCell ref="D46:I46"/>
    <mergeCell ref="J46:L46"/>
    <mergeCell ref="N46:P46"/>
    <mergeCell ref="R46:AF46"/>
    <mergeCell ref="D47:I47"/>
    <mergeCell ref="J47:L47"/>
    <mergeCell ref="N47:P47"/>
    <mergeCell ref="R47:AF47"/>
    <mergeCell ref="D44:I44"/>
    <mergeCell ref="J44:L44"/>
    <mergeCell ref="N44:P44"/>
    <mergeCell ref="R44:AF44"/>
    <mergeCell ref="D45:I45"/>
    <mergeCell ref="J45:L45"/>
    <mergeCell ref="N45:P45"/>
    <mergeCell ref="R45:AF45"/>
    <mergeCell ref="D50:I50"/>
    <mergeCell ref="J50:L50"/>
    <mergeCell ref="N50:P50"/>
    <mergeCell ref="R50:AF50"/>
    <mergeCell ref="D51:I51"/>
    <mergeCell ref="J51:L51"/>
    <mergeCell ref="N51:P51"/>
    <mergeCell ref="R51:AF51"/>
    <mergeCell ref="D48:I48"/>
    <mergeCell ref="J48:L48"/>
    <mergeCell ref="N48:P48"/>
    <mergeCell ref="R48:AF48"/>
    <mergeCell ref="D49:I49"/>
    <mergeCell ref="J49:L49"/>
    <mergeCell ref="N49:P49"/>
    <mergeCell ref="R49:AF49"/>
    <mergeCell ref="D54:I54"/>
    <mergeCell ref="J54:L54"/>
    <mergeCell ref="N54:P54"/>
    <mergeCell ref="R54:AF54"/>
    <mergeCell ref="D55:I55"/>
    <mergeCell ref="J55:L55"/>
    <mergeCell ref="N55:P55"/>
    <mergeCell ref="R55:AF55"/>
    <mergeCell ref="D52:I52"/>
    <mergeCell ref="J52:L52"/>
    <mergeCell ref="N52:P52"/>
    <mergeCell ref="R52:AF52"/>
    <mergeCell ref="D53:I53"/>
    <mergeCell ref="J53:L53"/>
    <mergeCell ref="N53:P53"/>
    <mergeCell ref="R53:AF53"/>
    <mergeCell ref="A56:M56"/>
    <mergeCell ref="N56:P56"/>
    <mergeCell ref="R56:AF56"/>
    <mergeCell ref="A59:D59"/>
    <mergeCell ref="E59:K59"/>
    <mergeCell ref="L59:P59"/>
    <mergeCell ref="Q59:R59"/>
    <mergeCell ref="S59:T59"/>
    <mergeCell ref="U59:W59"/>
    <mergeCell ref="X59:Z59"/>
    <mergeCell ref="AA59:AF59"/>
    <mergeCell ref="A60:D60"/>
    <mergeCell ref="E60:K60"/>
    <mergeCell ref="L60:O60"/>
    <mergeCell ref="Q60:R60"/>
    <mergeCell ref="S60:T60"/>
    <mergeCell ref="U60:W60"/>
    <mergeCell ref="X60:Z60"/>
    <mergeCell ref="AA60:AE60"/>
    <mergeCell ref="X61:Z61"/>
    <mergeCell ref="AA61:AE61"/>
    <mergeCell ref="A62:D62"/>
    <mergeCell ref="E62:K62"/>
    <mergeCell ref="L62:O62"/>
    <mergeCell ref="Q62:R62"/>
    <mergeCell ref="S62:T62"/>
    <mergeCell ref="U62:W62"/>
    <mergeCell ref="X62:Z62"/>
    <mergeCell ref="AA62:AE62"/>
    <mergeCell ref="A61:D61"/>
    <mergeCell ref="E61:K61"/>
    <mergeCell ref="L61:O61"/>
    <mergeCell ref="Q61:R61"/>
    <mergeCell ref="S61:T61"/>
    <mergeCell ref="U61:W61"/>
    <mergeCell ref="X63:Z63"/>
    <mergeCell ref="AA63:AE63"/>
    <mergeCell ref="A64:D64"/>
    <mergeCell ref="E64:K64"/>
    <mergeCell ref="L64:O64"/>
    <mergeCell ref="Q64:R64"/>
    <mergeCell ref="S64:T64"/>
    <mergeCell ref="U64:W64"/>
    <mergeCell ref="X64:Z64"/>
    <mergeCell ref="AA64:AE64"/>
    <mergeCell ref="A63:D63"/>
    <mergeCell ref="E63:K63"/>
    <mergeCell ref="L63:O63"/>
    <mergeCell ref="Q63:R63"/>
    <mergeCell ref="S63:T63"/>
    <mergeCell ref="U63:W63"/>
    <mergeCell ref="A67:Z67"/>
    <mergeCell ref="AA67:AE67"/>
    <mergeCell ref="X65:Z65"/>
    <mergeCell ref="AA65:AE65"/>
    <mergeCell ref="A66:D66"/>
    <mergeCell ref="E66:K66"/>
    <mergeCell ref="L66:O66"/>
    <mergeCell ref="Q66:R66"/>
    <mergeCell ref="S66:T66"/>
    <mergeCell ref="U66:W66"/>
    <mergeCell ref="X66:Z66"/>
    <mergeCell ref="AA66:AE66"/>
    <mergeCell ref="A65:D65"/>
    <mergeCell ref="E65:K65"/>
    <mergeCell ref="L65:O65"/>
    <mergeCell ref="Q65:R65"/>
    <mergeCell ref="S65:T65"/>
    <mergeCell ref="U65:W65"/>
  </mergeCells>
  <phoneticPr fontId="3"/>
  <conditionalFormatting sqref="U60:Z66 W19 Z19 Z21 W23:W35 Z25:Z35">
    <cfRule type="cellIs" dxfId="27" priority="23" operator="equal">
      <formula>""</formula>
    </cfRule>
  </conditionalFormatting>
  <conditionalFormatting sqref="A63:D66">
    <cfRule type="cellIs" dxfId="26" priority="24" operator="equal">
      <formula>""</formula>
    </cfRule>
  </conditionalFormatting>
  <conditionalFormatting sqref="J40:L55 Q60:T66 AC19 AF19 AF21:AF35 AC21:AC35 E60:E66 L60:O66 N40:P55">
    <cfRule type="cellIs" dxfId="25" priority="22" operator="equal">
      <formula>""</formula>
    </cfRule>
  </conditionalFormatting>
  <conditionalFormatting sqref="P21:Q35">
    <cfRule type="cellIs" dxfId="24" priority="12" operator="equal">
      <formula>""</formula>
    </cfRule>
    <cfRule type="cellIs" dxfId="23" priority="13" operator="greaterThan">
      <formula>"""＝"""""""</formula>
    </cfRule>
    <cfRule type="cellIs" dxfId="22" priority="14" operator="greaterThan">
      <formula>""</formula>
    </cfRule>
  </conditionalFormatting>
  <conditionalFormatting sqref="H21:I35">
    <cfRule type="cellIs" dxfId="21" priority="19" operator="equal">
      <formula>""</formula>
    </cfRule>
    <cfRule type="cellIs" dxfId="20" priority="20" operator="greaterThan">
      <formula>"""＝"""""""</formula>
    </cfRule>
    <cfRule type="cellIs" dxfId="19" priority="21" operator="greaterThan">
      <formula>""</formula>
    </cfRule>
  </conditionalFormatting>
  <conditionalFormatting sqref="C19 C21:G35">
    <cfRule type="cellIs" dxfId="18" priority="18" operator="equal">
      <formula>""</formula>
    </cfRule>
  </conditionalFormatting>
  <conditionalFormatting sqref="L21:M35">
    <cfRule type="cellIs" dxfId="17" priority="15" operator="equal">
      <formula>""</formula>
    </cfRule>
    <cfRule type="cellIs" dxfId="16" priority="16" operator="greaterThan">
      <formula>"""＝"""""""</formula>
    </cfRule>
    <cfRule type="cellIs" dxfId="15" priority="17" operator="greaterThan">
      <formula>""</formula>
    </cfRule>
  </conditionalFormatting>
  <conditionalFormatting sqref="P19:Q19">
    <cfRule type="cellIs" dxfId="14" priority="9" operator="equal">
      <formula>""</formula>
    </cfRule>
    <cfRule type="cellIs" dxfId="13" priority="10" operator="greaterThan">
      <formula>"""＝"""""""</formula>
    </cfRule>
    <cfRule type="cellIs" dxfId="12" priority="11" operator="greaterThan">
      <formula>""</formula>
    </cfRule>
  </conditionalFormatting>
  <conditionalFormatting sqref="E7:P7">
    <cfRule type="cellIs" dxfId="11" priority="8" operator="equal">
      <formula>""</formula>
    </cfRule>
  </conditionalFormatting>
  <conditionalFormatting sqref="Z6:AF6 W7:AF8">
    <cfRule type="cellIs" dxfId="10" priority="7" operator="equal">
      <formula>""</formula>
    </cfRule>
  </conditionalFormatting>
  <conditionalFormatting sqref="W22">
    <cfRule type="cellIs" dxfId="9" priority="6" operator="equal">
      <formula>""</formula>
    </cfRule>
  </conditionalFormatting>
  <conditionalFormatting sqref="Z22">
    <cfRule type="cellIs" dxfId="8" priority="5" operator="equal">
      <formula>""</formula>
    </cfRule>
  </conditionalFormatting>
  <conditionalFormatting sqref="Z23">
    <cfRule type="cellIs" dxfId="7" priority="4" operator="equal">
      <formula>""</formula>
    </cfRule>
  </conditionalFormatting>
  <conditionalFormatting sqref="Z24">
    <cfRule type="cellIs" dxfId="6" priority="3" operator="equal">
      <formula>""</formula>
    </cfRule>
  </conditionalFormatting>
  <conditionalFormatting sqref="A60:D62">
    <cfRule type="cellIs" dxfId="5" priority="2" operator="equal">
      <formula>""</formula>
    </cfRule>
  </conditionalFormatting>
  <conditionalFormatting sqref="W21">
    <cfRule type="cellIs" dxfId="4" priority="1" operator="equal">
      <formula>""</formula>
    </cfRule>
  </conditionalFormatting>
  <dataValidations count="12">
    <dataValidation type="list" allowBlank="1" showInputMessage="1" showErrorMessage="1" sqref="W21:Y25">
      <formula1>"決定通知記載日"</formula1>
    </dataValidation>
    <dataValidation type="list" allowBlank="1" showInputMessage="1" showErrorMessage="1" prompt="▽印より参加回を選択してください" sqref="W19:Y19 W26:Y35">
      <formula1>"決定通知記載日"</formula1>
    </dataValidation>
    <dataValidation allowBlank="1" showInputMessage="1" showErrorMessage="1" promptTitle="実施日" sqref="E7:H7"/>
    <dataValidation type="list" allowBlank="1" showInputMessage="1" showErrorMessage="1" prompt="▽印より選択してください" sqref="X60:Z66">
      <formula1>"第1回,第2回,第3回,第1回/第2回,第1回/第3回,第2回/第3回,全回"</formula1>
    </dataValidation>
    <dataValidation type="list" allowBlank="1" showInputMessage="1" prompt="▽印より選択してください" sqref="U60:W66">
      <formula1>"決定通知記載日"</formula1>
    </dataValidation>
    <dataValidation type="list" allowBlank="1" showInputMessage="1" sqref="A60:A66">
      <formula1>"運搬費,消耗品,レンタル費,著作権使用料"</formula1>
    </dataValidation>
    <dataValidation allowBlank="1" showInputMessage="1" showErrorMessage="1" promptTitle="受付ID" prompt="（例）h2023-00-000" sqref="W8:AF8"/>
    <dataValidation allowBlank="1" showInputMessage="1" showErrorMessage="1" prompt="右上の「受付ID」「実施校名」を記入いただきますと、自動的に反映されます_x000a_※反映されない場合は、事務局にて入力いたします" sqref="G12:K15"/>
    <dataValidation type="list" allowBlank="1" showInputMessage="1" sqref="AC19 AC21:AC35">
      <formula1>"ID未取得,不明"</formula1>
    </dataValidation>
    <dataValidation type="list" allowBlank="1" showInputMessage="1" showErrorMessage="1" sqref="AF19 AF21:AF35">
      <formula1>"1,2,3,4"</formula1>
    </dataValidation>
    <dataValidation type="list" allowBlank="1" showInputMessage="1" showErrorMessage="1" prompt="▽印より参加回を選択してください" sqref="Z19 Z21:Z35">
      <formula1>"第1回,第2回,第3回,第1回/第2回,第1回/第3回,第2回/第3回,全回"</formula1>
    </dataValidation>
    <dataValidation type="list" allowBlank="1" showInputMessage="1" showErrorMessage="1" sqref="P19:Q19">
      <formula1>"1,2,3"</formula1>
    </dataValidation>
  </dataValidations>
  <printOptions horizontalCentered="1"/>
  <pageMargins left="0.51181102362204722" right="0.35433070866141736" top="0.42" bottom="0.31" header="0.16" footer="0.16"/>
  <pageSetup paperSize="9" scale="61" fitToWidth="0" fitToHeight="0" orientation="portrait" r:id="rId1"/>
  <ignoredErrors>
    <ignoredError sqref="J21:V23 R19:V19 D40:I55 J25:V34 J24:R24 S24:V24 J35:O35 R35:V35"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tint="0.79998168889431442"/>
  </sheetPr>
  <dimension ref="A1:AQ42"/>
  <sheetViews>
    <sheetView showGridLines="0" view="pageBreakPreview" topLeftCell="A22" zoomScale="115" zoomScaleNormal="100" zoomScaleSheetLayoutView="115" workbookViewId="0">
      <selection activeCell="BK22" sqref="BK22"/>
    </sheetView>
  </sheetViews>
  <sheetFormatPr defaultColWidth="2.375" defaultRowHeight="22.7" customHeight="1" x14ac:dyDescent="0.15"/>
  <cols>
    <col min="1" max="5" width="2.375" style="16"/>
    <col min="6" max="6" width="2.375" style="16" customWidth="1"/>
    <col min="7" max="42" width="2.375" style="16"/>
    <col min="43" max="43" width="2.375" style="16" customWidth="1"/>
    <col min="44" max="16384" width="2.375" style="16"/>
  </cols>
  <sheetData>
    <row r="1" spans="1:43" s="14" customFormat="1" ht="22.7" customHeight="1" x14ac:dyDescent="0.15">
      <c r="A1" s="657" t="s">
        <v>313</v>
      </c>
      <c r="B1" s="657"/>
      <c r="C1" s="657"/>
      <c r="D1" s="657"/>
      <c r="E1" s="657"/>
      <c r="F1" s="657"/>
      <c r="G1" s="657"/>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row>
    <row r="2" spans="1:43" s="38" customFormat="1" ht="22.7" customHeight="1" x14ac:dyDescent="0.15">
      <c r="A2" s="650" t="s">
        <v>310</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1"/>
    </row>
    <row r="3" spans="1:43" s="14" customFormat="1" ht="22.7" customHeight="1" x14ac:dyDescent="0.15">
      <c r="A3" s="650" t="s">
        <v>200</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650"/>
      <c r="AJ3" s="650"/>
      <c r="AK3" s="650"/>
      <c r="AL3" s="650"/>
      <c r="AM3" s="650"/>
      <c r="AN3" s="650"/>
      <c r="AO3" s="650"/>
      <c r="AP3" s="650"/>
    </row>
    <row r="4" spans="1:43" s="14" customFormat="1" ht="11.25" customHeight="1" thickBot="1" x14ac:dyDescent="0.2">
      <c r="A4" s="690"/>
      <c r="B4" s="690"/>
      <c r="C4" s="690"/>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0"/>
      <c r="AG4" s="690"/>
      <c r="AH4" s="690"/>
      <c r="AI4" s="690"/>
      <c r="AJ4" s="690"/>
      <c r="AK4" s="690"/>
      <c r="AL4" s="690"/>
      <c r="AM4" s="690"/>
      <c r="AN4" s="690"/>
      <c r="AO4" s="690"/>
      <c r="AP4" s="690"/>
    </row>
    <row r="5" spans="1:43" s="14" customFormat="1" ht="24" customHeight="1" thickBot="1" x14ac:dyDescent="0.2">
      <c r="A5" s="652" t="s">
        <v>158</v>
      </c>
      <c r="B5" s="653"/>
      <c r="C5" s="653"/>
      <c r="D5" s="654"/>
      <c r="E5" s="655" t="s">
        <v>199</v>
      </c>
      <c r="F5" s="656"/>
      <c r="G5" s="892">
        <v>45173</v>
      </c>
      <c r="H5" s="893"/>
      <c r="I5" s="893"/>
      <c r="J5" s="893"/>
      <c r="K5" s="893"/>
      <c r="L5" s="894"/>
      <c r="M5" s="655" t="s">
        <v>326</v>
      </c>
      <c r="N5" s="656"/>
      <c r="O5" s="892">
        <v>45174</v>
      </c>
      <c r="P5" s="893"/>
      <c r="Q5" s="893"/>
      <c r="R5" s="893"/>
      <c r="S5" s="893"/>
      <c r="T5" s="894"/>
      <c r="U5" s="655" t="s">
        <v>327</v>
      </c>
      <c r="V5" s="656"/>
      <c r="W5" s="892">
        <v>45175</v>
      </c>
      <c r="X5" s="893"/>
      <c r="Y5" s="893"/>
      <c r="Z5" s="893"/>
      <c r="AA5" s="893"/>
      <c r="AB5" s="895"/>
      <c r="AC5" s="37"/>
      <c r="AD5" s="688"/>
      <c r="AE5" s="688"/>
      <c r="AF5" s="688"/>
      <c r="AG5" s="688"/>
      <c r="AH5" s="688"/>
      <c r="AI5" s="896"/>
      <c r="AJ5" s="896"/>
      <c r="AK5" s="896"/>
      <c r="AL5" s="896"/>
      <c r="AM5" s="896"/>
      <c r="AN5" s="896"/>
      <c r="AO5" s="896"/>
      <c r="AP5" s="896"/>
    </row>
    <row r="6" spans="1:43" s="14" customFormat="1" ht="11.25" customHeight="1" x14ac:dyDescent="0.15">
      <c r="A6" s="573"/>
      <c r="B6" s="573"/>
      <c r="C6" s="573"/>
      <c r="D6" s="573"/>
      <c r="E6" s="573"/>
      <c r="F6" s="573"/>
      <c r="G6" s="573"/>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3"/>
      <c r="AL6" s="573"/>
      <c r="AM6" s="573"/>
      <c r="AN6" s="573"/>
      <c r="AO6" s="573"/>
      <c r="AP6" s="573"/>
    </row>
    <row r="7" spans="1:43" s="30" customFormat="1" ht="24" customHeight="1" thickBot="1" x14ac:dyDescent="0.2">
      <c r="A7" s="36" t="s">
        <v>198</v>
      </c>
      <c r="B7" s="35"/>
      <c r="C7" s="35"/>
      <c r="D7" s="35"/>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4"/>
      <c r="AL7" s="574"/>
      <c r="AM7" s="574"/>
      <c r="AN7" s="574"/>
      <c r="AO7" s="574"/>
      <c r="AP7" s="574"/>
    </row>
    <row r="8" spans="1:43" s="14" customFormat="1" ht="24" customHeight="1" thickBot="1" x14ac:dyDescent="0.2">
      <c r="A8" s="665" t="s">
        <v>197</v>
      </c>
      <c r="B8" s="666"/>
      <c r="C8" s="666"/>
      <c r="D8" s="666"/>
      <c r="E8" s="897" t="s">
        <v>332</v>
      </c>
      <c r="F8" s="897"/>
      <c r="G8" s="897"/>
      <c r="H8" s="897"/>
      <c r="I8" s="897"/>
      <c r="J8" s="897"/>
      <c r="K8" s="897"/>
      <c r="L8" s="897"/>
      <c r="M8" s="897"/>
      <c r="N8" s="897"/>
      <c r="O8" s="897"/>
      <c r="P8" s="897"/>
      <c r="Q8" s="897"/>
      <c r="R8" s="897"/>
      <c r="S8" s="898"/>
      <c r="T8" s="669" t="s">
        <v>183</v>
      </c>
      <c r="U8" s="670"/>
      <c r="V8" s="670"/>
      <c r="W8" s="670"/>
      <c r="X8" s="899" t="s">
        <v>349</v>
      </c>
      <c r="Y8" s="899"/>
      <c r="Z8" s="899"/>
      <c r="AA8" s="899"/>
      <c r="AB8" s="899"/>
      <c r="AC8" s="899"/>
      <c r="AD8" s="900"/>
      <c r="AE8" s="575"/>
      <c r="AF8" s="576"/>
      <c r="AG8" s="576"/>
      <c r="AH8" s="576"/>
      <c r="AI8" s="576"/>
      <c r="AJ8" s="576"/>
      <c r="AK8" s="576"/>
      <c r="AL8" s="576"/>
      <c r="AM8" s="576"/>
      <c r="AN8" s="576"/>
      <c r="AO8" s="576"/>
      <c r="AP8" s="576"/>
    </row>
    <row r="9" spans="1:43" s="14" customFormat="1" ht="11.25" customHeight="1" x14ac:dyDescent="0.15">
      <c r="A9" s="577"/>
      <c r="B9" s="577"/>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row>
    <row r="10" spans="1:43" s="30" customFormat="1" ht="24" customHeight="1" thickBot="1" x14ac:dyDescent="0.2">
      <c r="A10" s="36" t="s">
        <v>196</v>
      </c>
      <c r="B10" s="35"/>
      <c r="C10" s="35"/>
      <c r="D10" s="35"/>
      <c r="E10" s="15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695" t="s">
        <v>6</v>
      </c>
      <c r="AE10" s="695"/>
      <c r="AF10" s="906">
        <v>5</v>
      </c>
      <c r="AG10" s="906"/>
      <c r="AH10" s="157" t="s">
        <v>7</v>
      </c>
      <c r="AI10" s="906" t="s">
        <v>342</v>
      </c>
      <c r="AJ10" s="906"/>
      <c r="AK10" s="157" t="s">
        <v>8</v>
      </c>
      <c r="AL10" s="906" t="s">
        <v>342</v>
      </c>
      <c r="AM10" s="906"/>
      <c r="AN10" s="32" t="s">
        <v>9</v>
      </c>
      <c r="AO10" s="695" t="s">
        <v>195</v>
      </c>
      <c r="AP10" s="695"/>
      <c r="AQ10" s="31"/>
    </row>
    <row r="11" spans="1:43" s="14" customFormat="1" ht="21.2" customHeight="1" x14ac:dyDescent="0.15">
      <c r="A11" s="697" t="s">
        <v>0</v>
      </c>
      <c r="B11" s="685"/>
      <c r="C11" s="685"/>
      <c r="D11" s="685"/>
      <c r="E11" s="901" t="s">
        <v>350</v>
      </c>
      <c r="F11" s="901"/>
      <c r="G11" s="901"/>
      <c r="H11" s="901"/>
      <c r="I11" s="901"/>
      <c r="J11" s="901"/>
      <c r="K11" s="901"/>
      <c r="L11" s="901"/>
      <c r="M11" s="901"/>
      <c r="N11" s="901"/>
      <c r="O11" s="902"/>
      <c r="P11" s="684" t="s">
        <v>0</v>
      </c>
      <c r="Q11" s="685"/>
      <c r="R11" s="685"/>
      <c r="S11" s="685"/>
      <c r="T11" s="901" t="s">
        <v>352</v>
      </c>
      <c r="U11" s="901"/>
      <c r="V11" s="901"/>
      <c r="W11" s="901"/>
      <c r="X11" s="901"/>
      <c r="Y11" s="901"/>
      <c r="Z11" s="901"/>
      <c r="AA11" s="901"/>
      <c r="AB11" s="901"/>
      <c r="AC11" s="901"/>
      <c r="AD11" s="902"/>
      <c r="AE11" s="686" t="s">
        <v>193</v>
      </c>
      <c r="AF11" s="687"/>
      <c r="AG11" s="687"/>
      <c r="AH11" s="687"/>
      <c r="AI11" s="903">
        <v>29356</v>
      </c>
      <c r="AJ11" s="904"/>
      <c r="AK11" s="904"/>
      <c r="AL11" s="904"/>
      <c r="AM11" s="904"/>
      <c r="AN11" s="904"/>
      <c r="AO11" s="904"/>
      <c r="AP11" s="905"/>
    </row>
    <row r="12" spans="1:43" s="14" customFormat="1" ht="27.75" customHeight="1" x14ac:dyDescent="0.15">
      <c r="A12" s="675" t="s">
        <v>192</v>
      </c>
      <c r="B12" s="676"/>
      <c r="C12" s="676"/>
      <c r="D12" s="676"/>
      <c r="E12" s="916" t="s">
        <v>334</v>
      </c>
      <c r="F12" s="916"/>
      <c r="G12" s="916"/>
      <c r="H12" s="916"/>
      <c r="I12" s="916"/>
      <c r="J12" s="916"/>
      <c r="K12" s="916"/>
      <c r="L12" s="916"/>
      <c r="M12" s="916"/>
      <c r="N12" s="916"/>
      <c r="O12" s="917"/>
      <c r="P12" s="679" t="s">
        <v>191</v>
      </c>
      <c r="Q12" s="676"/>
      <c r="R12" s="676"/>
      <c r="S12" s="676"/>
      <c r="T12" s="918" t="s">
        <v>351</v>
      </c>
      <c r="U12" s="918"/>
      <c r="V12" s="918"/>
      <c r="W12" s="918"/>
      <c r="X12" s="918"/>
      <c r="Y12" s="918"/>
      <c r="Z12" s="918"/>
      <c r="AA12" s="918"/>
      <c r="AB12" s="918"/>
      <c r="AC12" s="918"/>
      <c r="AD12" s="919"/>
      <c r="AE12" s="647"/>
      <c r="AF12" s="648"/>
      <c r="AG12" s="648"/>
      <c r="AH12" s="648"/>
      <c r="AI12" s="648"/>
      <c r="AJ12" s="648"/>
      <c r="AK12" s="648"/>
      <c r="AL12" s="648"/>
      <c r="AM12" s="648"/>
      <c r="AN12" s="648"/>
      <c r="AO12" s="648"/>
      <c r="AP12" s="649"/>
    </row>
    <row r="13" spans="1:43" s="14" customFormat="1" ht="24" customHeight="1" x14ac:dyDescent="0.15">
      <c r="A13" s="629" t="s">
        <v>190</v>
      </c>
      <c r="B13" s="630"/>
      <c r="C13" s="630"/>
      <c r="D13" s="630"/>
      <c r="E13" s="907" t="s">
        <v>354</v>
      </c>
      <c r="F13" s="907"/>
      <c r="G13" s="907"/>
      <c r="H13" s="907"/>
      <c r="I13" s="907"/>
      <c r="J13" s="907"/>
      <c r="K13" s="907"/>
      <c r="L13" s="907"/>
      <c r="M13" s="907"/>
      <c r="N13" s="907"/>
      <c r="O13" s="920"/>
      <c r="P13" s="664" t="s">
        <v>189</v>
      </c>
      <c r="Q13" s="630"/>
      <c r="R13" s="630"/>
      <c r="S13" s="630"/>
      <c r="T13" s="907" t="s">
        <v>353</v>
      </c>
      <c r="U13" s="907"/>
      <c r="V13" s="907"/>
      <c r="W13" s="907"/>
      <c r="X13" s="907"/>
      <c r="Y13" s="907"/>
      <c r="Z13" s="907"/>
      <c r="AA13" s="907"/>
      <c r="AB13" s="907"/>
      <c r="AC13" s="907"/>
      <c r="AD13" s="920"/>
      <c r="AE13" s="664" t="s">
        <v>188</v>
      </c>
      <c r="AF13" s="630"/>
      <c r="AG13" s="630"/>
      <c r="AH13" s="630"/>
      <c r="AI13" s="907" t="s">
        <v>355</v>
      </c>
      <c r="AJ13" s="907"/>
      <c r="AK13" s="907"/>
      <c r="AL13" s="907"/>
      <c r="AM13" s="907"/>
      <c r="AN13" s="907"/>
      <c r="AO13" s="907"/>
      <c r="AP13" s="908"/>
    </row>
    <row r="14" spans="1:43" s="14" customFormat="1" ht="24" customHeight="1" x14ac:dyDescent="0.15">
      <c r="A14" s="629" t="s">
        <v>187</v>
      </c>
      <c r="B14" s="630"/>
      <c r="C14" s="630"/>
      <c r="D14" s="630"/>
      <c r="E14" s="29" t="s">
        <v>2</v>
      </c>
      <c r="F14" s="909" t="s">
        <v>356</v>
      </c>
      <c r="G14" s="909"/>
      <c r="H14" s="28" t="s">
        <v>3</v>
      </c>
      <c r="I14" s="910" t="s">
        <v>357</v>
      </c>
      <c r="J14" s="910"/>
      <c r="K14" s="911"/>
      <c r="L14" s="912" t="s">
        <v>358</v>
      </c>
      <c r="M14" s="913"/>
      <c r="N14" s="913"/>
      <c r="O14" s="913"/>
      <c r="P14" s="913"/>
      <c r="Q14" s="913"/>
      <c r="R14" s="913"/>
      <c r="S14" s="913"/>
      <c r="T14" s="914" t="s">
        <v>359</v>
      </c>
      <c r="U14" s="914"/>
      <c r="V14" s="914"/>
      <c r="W14" s="914"/>
      <c r="X14" s="914"/>
      <c r="Y14" s="914"/>
      <c r="Z14" s="914"/>
      <c r="AA14" s="914"/>
      <c r="AB14" s="914"/>
      <c r="AC14" s="914"/>
      <c r="AD14" s="914"/>
      <c r="AE14" s="914"/>
      <c r="AF14" s="914"/>
      <c r="AG14" s="914"/>
      <c r="AH14" s="914"/>
      <c r="AI14" s="914"/>
      <c r="AJ14" s="914"/>
      <c r="AK14" s="914"/>
      <c r="AL14" s="914"/>
      <c r="AM14" s="914"/>
      <c r="AN14" s="914"/>
      <c r="AO14" s="914"/>
      <c r="AP14" s="915"/>
    </row>
    <row r="15" spans="1:43" s="14" customFormat="1" ht="24" customHeight="1" thickBot="1" x14ac:dyDescent="0.2">
      <c r="A15" s="925" t="s">
        <v>184</v>
      </c>
      <c r="B15" s="926"/>
      <c r="C15" s="926"/>
      <c r="D15" s="926"/>
      <c r="E15" s="927" t="s">
        <v>360</v>
      </c>
      <c r="F15" s="927"/>
      <c r="G15" s="927"/>
      <c r="H15" s="927"/>
      <c r="I15" s="927"/>
      <c r="J15" s="927"/>
      <c r="K15" s="927"/>
      <c r="L15" s="927"/>
      <c r="M15" s="927"/>
      <c r="N15" s="927"/>
      <c r="O15" s="928"/>
      <c r="P15" s="929" t="s">
        <v>183</v>
      </c>
      <c r="Q15" s="930"/>
      <c r="R15" s="930"/>
      <c r="S15" s="930"/>
      <c r="T15" s="931" t="s">
        <v>349</v>
      </c>
      <c r="U15" s="931"/>
      <c r="V15" s="931"/>
      <c r="W15" s="931"/>
      <c r="X15" s="931"/>
      <c r="Y15" s="931"/>
      <c r="Z15" s="931"/>
      <c r="AA15" s="931"/>
      <c r="AB15" s="931"/>
      <c r="AC15" s="931"/>
      <c r="AD15" s="932"/>
      <c r="AE15" s="933"/>
      <c r="AF15" s="934"/>
      <c r="AG15" s="934"/>
      <c r="AH15" s="934"/>
      <c r="AI15" s="934"/>
      <c r="AJ15" s="934"/>
      <c r="AK15" s="934"/>
      <c r="AL15" s="934"/>
      <c r="AM15" s="934"/>
      <c r="AN15" s="934"/>
      <c r="AO15" s="934"/>
      <c r="AP15" s="935"/>
    </row>
    <row r="16" spans="1:43" s="27" customFormat="1" ht="11.25" customHeight="1" thickTop="1" x14ac:dyDescent="0.15">
      <c r="A16" s="936"/>
      <c r="B16" s="936"/>
      <c r="C16" s="936"/>
      <c r="D16" s="936"/>
      <c r="E16" s="936"/>
      <c r="F16" s="936"/>
      <c r="G16" s="936"/>
      <c r="H16" s="936"/>
      <c r="I16" s="936"/>
      <c r="J16" s="936"/>
      <c r="K16" s="936"/>
      <c r="L16" s="936"/>
      <c r="M16" s="936"/>
      <c r="N16" s="936"/>
      <c r="O16" s="936"/>
      <c r="P16" s="936"/>
      <c r="Q16" s="936"/>
      <c r="R16" s="936"/>
      <c r="S16" s="936"/>
      <c r="T16" s="936"/>
      <c r="U16" s="936"/>
      <c r="V16" s="936"/>
      <c r="W16" s="936"/>
      <c r="X16" s="936"/>
      <c r="Y16" s="936"/>
      <c r="Z16" s="936"/>
      <c r="AA16" s="936"/>
      <c r="AB16" s="936"/>
      <c r="AC16" s="936"/>
      <c r="AD16" s="936"/>
      <c r="AE16" s="936"/>
      <c r="AF16" s="936"/>
      <c r="AG16" s="936"/>
      <c r="AH16" s="936"/>
      <c r="AI16" s="936"/>
      <c r="AJ16" s="936"/>
      <c r="AK16" s="936"/>
      <c r="AL16" s="936"/>
      <c r="AM16" s="936"/>
      <c r="AN16" s="936"/>
      <c r="AO16" s="936"/>
      <c r="AP16" s="936"/>
    </row>
    <row r="17" spans="1:42" s="26" customFormat="1" ht="15" customHeight="1" x14ac:dyDescent="0.15">
      <c r="A17" s="631" t="s">
        <v>182</v>
      </c>
      <c r="B17" s="631"/>
      <c r="C17" s="631"/>
      <c r="D17" s="631"/>
      <c r="E17" s="640" t="s">
        <v>367</v>
      </c>
      <c r="F17" s="640"/>
      <c r="G17" s="640"/>
      <c r="H17" s="640"/>
      <c r="I17" s="640"/>
      <c r="J17" s="640"/>
      <c r="K17" s="640"/>
      <c r="L17" s="640"/>
      <c r="M17" s="640"/>
      <c r="N17" s="640"/>
      <c r="O17" s="640"/>
      <c r="P17" s="640"/>
      <c r="Q17" s="640"/>
      <c r="R17" s="640"/>
      <c r="S17" s="638" t="s">
        <v>5443</v>
      </c>
      <c r="T17" s="638"/>
      <c r="U17" s="638"/>
      <c r="V17" s="638"/>
      <c r="W17" s="638"/>
      <c r="X17" s="638"/>
      <c r="Y17" s="638"/>
      <c r="Z17" s="638"/>
      <c r="AA17" s="638"/>
      <c r="AB17" s="638"/>
      <c r="AC17" s="638"/>
      <c r="AD17" s="638"/>
      <c r="AE17" s="638"/>
      <c r="AF17" s="638"/>
      <c r="AG17" s="638"/>
      <c r="AH17" s="638"/>
      <c r="AI17" s="638"/>
      <c r="AJ17" s="638"/>
      <c r="AK17" s="638"/>
      <c r="AL17" s="638"/>
      <c r="AM17" s="638"/>
      <c r="AN17" s="638"/>
      <c r="AO17" s="638"/>
      <c r="AP17" s="638"/>
    </row>
    <row r="18" spans="1:42" s="26" customFormat="1" ht="15" customHeight="1" thickBot="1" x14ac:dyDescent="0.2">
      <c r="A18" s="631"/>
      <c r="B18" s="631"/>
      <c r="C18" s="631"/>
      <c r="D18" s="631"/>
      <c r="E18" s="640"/>
      <c r="F18" s="640"/>
      <c r="G18" s="640"/>
      <c r="H18" s="640"/>
      <c r="I18" s="640"/>
      <c r="J18" s="640"/>
      <c r="K18" s="640"/>
      <c r="L18" s="640"/>
      <c r="M18" s="640"/>
      <c r="N18" s="640"/>
      <c r="O18" s="640"/>
      <c r="P18" s="640"/>
      <c r="Q18" s="640"/>
      <c r="R18" s="640"/>
      <c r="S18" s="638"/>
      <c r="T18" s="638"/>
      <c r="U18" s="638"/>
      <c r="V18" s="638"/>
      <c r="W18" s="638"/>
      <c r="X18" s="638"/>
      <c r="Y18" s="638"/>
      <c r="Z18" s="638"/>
      <c r="AA18" s="638"/>
      <c r="AB18" s="638"/>
      <c r="AC18" s="638"/>
      <c r="AD18" s="638"/>
      <c r="AE18" s="638"/>
      <c r="AF18" s="638"/>
      <c r="AG18" s="638"/>
      <c r="AH18" s="638"/>
      <c r="AI18" s="638"/>
      <c r="AJ18" s="638"/>
      <c r="AK18" s="638"/>
      <c r="AL18" s="638"/>
      <c r="AM18" s="638"/>
      <c r="AN18" s="638"/>
      <c r="AO18" s="638"/>
      <c r="AP18" s="638"/>
    </row>
    <row r="19" spans="1:42" ht="16.5" customHeight="1" thickTop="1" x14ac:dyDescent="0.15">
      <c r="A19" s="606" t="s">
        <v>181</v>
      </c>
      <c r="B19" s="607"/>
      <c r="C19" s="607"/>
      <c r="D19" s="608"/>
      <c r="E19" s="921">
        <f>Z36+AC36+AH36+AK36</f>
        <v>7140</v>
      </c>
      <c r="F19" s="922"/>
      <c r="G19" s="922"/>
      <c r="H19" s="922"/>
      <c r="I19" s="922"/>
      <c r="J19" s="922"/>
      <c r="K19" s="922"/>
      <c r="L19" s="595" t="s">
        <v>149</v>
      </c>
      <c r="M19" s="596"/>
      <c r="N19" s="580"/>
      <c r="O19" s="155"/>
      <c r="P19" s="155"/>
      <c r="Q19" s="155"/>
      <c r="R19" s="155"/>
      <c r="S19" s="638"/>
      <c r="T19" s="638"/>
      <c r="U19" s="638"/>
      <c r="V19" s="638"/>
      <c r="W19" s="638"/>
      <c r="X19" s="638"/>
      <c r="Y19" s="638"/>
      <c r="Z19" s="638"/>
      <c r="AA19" s="638"/>
      <c r="AB19" s="638"/>
      <c r="AC19" s="638"/>
      <c r="AD19" s="638"/>
      <c r="AE19" s="638"/>
      <c r="AF19" s="638"/>
      <c r="AG19" s="638"/>
      <c r="AH19" s="638"/>
      <c r="AI19" s="638"/>
      <c r="AJ19" s="638"/>
      <c r="AK19" s="638"/>
      <c r="AL19" s="638"/>
      <c r="AM19" s="638"/>
      <c r="AN19" s="638"/>
      <c r="AO19" s="638"/>
      <c r="AP19" s="638"/>
    </row>
    <row r="20" spans="1:42" ht="16.5" customHeight="1" thickBot="1" x14ac:dyDescent="0.2">
      <c r="A20" s="609"/>
      <c r="B20" s="610"/>
      <c r="C20" s="610"/>
      <c r="D20" s="611"/>
      <c r="E20" s="923"/>
      <c r="F20" s="924"/>
      <c r="G20" s="924"/>
      <c r="H20" s="924"/>
      <c r="I20" s="924"/>
      <c r="J20" s="924"/>
      <c r="K20" s="924"/>
      <c r="L20" s="597"/>
      <c r="M20" s="598"/>
      <c r="N20" s="581"/>
      <c r="O20" s="156"/>
      <c r="P20" s="156"/>
      <c r="Q20" s="156"/>
      <c r="R20" s="156"/>
      <c r="S20" s="639"/>
      <c r="T20" s="639"/>
      <c r="U20" s="639"/>
      <c r="V20" s="639"/>
      <c r="W20" s="639"/>
      <c r="X20" s="639"/>
      <c r="Y20" s="639"/>
      <c r="Z20" s="639"/>
      <c r="AA20" s="639"/>
      <c r="AB20" s="639"/>
      <c r="AC20" s="639"/>
      <c r="AD20" s="639"/>
      <c r="AE20" s="639"/>
      <c r="AF20" s="639"/>
      <c r="AG20" s="639"/>
      <c r="AH20" s="639"/>
      <c r="AI20" s="639"/>
      <c r="AJ20" s="639"/>
      <c r="AK20" s="639"/>
      <c r="AL20" s="639"/>
      <c r="AM20" s="639"/>
      <c r="AN20" s="639"/>
      <c r="AO20" s="639"/>
      <c r="AP20" s="639"/>
    </row>
    <row r="21" spans="1:42" s="128" customFormat="1" ht="16.5" customHeight="1" thickTop="1" x14ac:dyDescent="0.15">
      <c r="A21" s="599" t="s">
        <v>180</v>
      </c>
      <c r="B21" s="600"/>
      <c r="C21" s="600"/>
      <c r="D21" s="588"/>
      <c r="E21" s="604" t="s">
        <v>179</v>
      </c>
      <c r="F21" s="600"/>
      <c r="G21" s="588" t="s">
        <v>178</v>
      </c>
      <c r="H21" s="589"/>
      <c r="I21" s="589"/>
      <c r="J21" s="589"/>
      <c r="K21" s="589"/>
      <c r="L21" s="589"/>
      <c r="M21" s="590"/>
      <c r="N21" s="612" t="s">
        <v>177</v>
      </c>
      <c r="O21" s="613"/>
      <c r="P21" s="613"/>
      <c r="Q21" s="612" t="s">
        <v>176</v>
      </c>
      <c r="R21" s="613"/>
      <c r="S21" s="613"/>
      <c r="T21" s="643" t="s">
        <v>175</v>
      </c>
      <c r="U21" s="633"/>
      <c r="V21" s="644"/>
      <c r="W21" s="632" t="s">
        <v>174</v>
      </c>
      <c r="X21" s="633"/>
      <c r="Y21" s="644"/>
      <c r="Z21" s="632" t="s">
        <v>173</v>
      </c>
      <c r="AA21" s="633"/>
      <c r="AB21" s="634"/>
      <c r="AC21" s="585" t="s">
        <v>172</v>
      </c>
      <c r="AD21" s="586"/>
      <c r="AE21" s="586"/>
      <c r="AF21" s="586"/>
      <c r="AG21" s="587"/>
      <c r="AH21" s="585" t="s">
        <v>171</v>
      </c>
      <c r="AI21" s="586"/>
      <c r="AJ21" s="587"/>
      <c r="AK21" s="585" t="s">
        <v>170</v>
      </c>
      <c r="AL21" s="586"/>
      <c r="AM21" s="587"/>
      <c r="AN21" s="585" t="s">
        <v>169</v>
      </c>
      <c r="AO21" s="586"/>
      <c r="AP21" s="641"/>
    </row>
    <row r="22" spans="1:42" s="128" customFormat="1" ht="16.5" customHeight="1" x14ac:dyDescent="0.15">
      <c r="A22" s="601"/>
      <c r="B22" s="602"/>
      <c r="C22" s="602"/>
      <c r="D22" s="603"/>
      <c r="E22" s="605"/>
      <c r="F22" s="602"/>
      <c r="G22" s="588" t="s">
        <v>168</v>
      </c>
      <c r="H22" s="589"/>
      <c r="I22" s="589"/>
      <c r="J22" s="130" t="s">
        <v>166</v>
      </c>
      <c r="K22" s="589" t="s">
        <v>167</v>
      </c>
      <c r="L22" s="589"/>
      <c r="M22" s="589"/>
      <c r="N22" s="600"/>
      <c r="O22" s="600"/>
      <c r="P22" s="600"/>
      <c r="Q22" s="600"/>
      <c r="R22" s="600"/>
      <c r="S22" s="600"/>
      <c r="T22" s="645"/>
      <c r="U22" s="636"/>
      <c r="V22" s="646"/>
      <c r="W22" s="635"/>
      <c r="X22" s="636"/>
      <c r="Y22" s="646"/>
      <c r="Z22" s="635"/>
      <c r="AA22" s="636"/>
      <c r="AB22" s="637"/>
      <c r="AC22" s="588"/>
      <c r="AD22" s="589"/>
      <c r="AE22" s="589"/>
      <c r="AF22" s="589"/>
      <c r="AG22" s="590"/>
      <c r="AH22" s="588"/>
      <c r="AI22" s="589"/>
      <c r="AJ22" s="590"/>
      <c r="AK22" s="588"/>
      <c r="AL22" s="589"/>
      <c r="AM22" s="590"/>
      <c r="AN22" s="588"/>
      <c r="AO22" s="589"/>
      <c r="AP22" s="642"/>
    </row>
    <row r="23" spans="1:42" s="128" customFormat="1" ht="22.7" customHeight="1" x14ac:dyDescent="0.15">
      <c r="A23" s="937">
        <v>45173</v>
      </c>
      <c r="B23" s="938"/>
      <c r="C23" s="938"/>
      <c r="D23" s="939"/>
      <c r="E23" s="940">
        <v>45173</v>
      </c>
      <c r="F23" s="941"/>
      <c r="G23" s="942" t="s">
        <v>349</v>
      </c>
      <c r="H23" s="943"/>
      <c r="I23" s="943"/>
      <c r="J23" s="131" t="s">
        <v>361</v>
      </c>
      <c r="K23" s="958" t="s">
        <v>364</v>
      </c>
      <c r="L23" s="958"/>
      <c r="M23" s="958"/>
      <c r="N23" s="944" t="s">
        <v>362</v>
      </c>
      <c r="O23" s="944"/>
      <c r="P23" s="944"/>
      <c r="Q23" s="959">
        <v>46</v>
      </c>
      <c r="R23" s="959"/>
      <c r="S23" s="959"/>
      <c r="T23" s="946">
        <v>410</v>
      </c>
      <c r="U23" s="947"/>
      <c r="V23" s="948"/>
      <c r="W23" s="515"/>
      <c r="X23" s="513"/>
      <c r="Y23" s="514"/>
      <c r="Z23" s="949">
        <v>410</v>
      </c>
      <c r="AA23" s="950"/>
      <c r="AB23" s="951"/>
      <c r="AC23" s="952"/>
      <c r="AD23" s="953"/>
      <c r="AE23" s="953"/>
      <c r="AF23" s="953"/>
      <c r="AG23" s="954"/>
      <c r="AH23" s="955">
        <v>1100</v>
      </c>
      <c r="AI23" s="956"/>
      <c r="AJ23" s="957"/>
      <c r="AK23" s="497"/>
      <c r="AL23" s="498"/>
      <c r="AM23" s="499"/>
      <c r="AN23" s="500"/>
      <c r="AO23" s="501"/>
      <c r="AP23" s="502"/>
    </row>
    <row r="24" spans="1:42" s="128" customFormat="1" ht="22.7" customHeight="1" x14ac:dyDescent="0.15">
      <c r="A24" s="937"/>
      <c r="B24" s="938"/>
      <c r="C24" s="938"/>
      <c r="D24" s="939"/>
      <c r="E24" s="940" t="s">
        <v>363</v>
      </c>
      <c r="F24" s="941"/>
      <c r="G24" s="942" t="s">
        <v>365</v>
      </c>
      <c r="H24" s="943"/>
      <c r="I24" s="943"/>
      <c r="J24" s="132" t="s">
        <v>361</v>
      </c>
      <c r="K24" s="943" t="s">
        <v>366</v>
      </c>
      <c r="L24" s="943"/>
      <c r="M24" s="943"/>
      <c r="N24" s="944" t="s">
        <v>250</v>
      </c>
      <c r="O24" s="944"/>
      <c r="P24" s="944"/>
      <c r="Q24" s="945">
        <v>2.2000000000000002</v>
      </c>
      <c r="R24" s="945"/>
      <c r="S24" s="945"/>
      <c r="T24" s="946">
        <v>230</v>
      </c>
      <c r="U24" s="947"/>
      <c r="V24" s="948"/>
      <c r="W24" s="515"/>
      <c r="X24" s="513"/>
      <c r="Y24" s="514"/>
      <c r="Z24" s="949">
        <v>230</v>
      </c>
      <c r="AA24" s="950"/>
      <c r="AB24" s="951"/>
      <c r="AC24" s="952"/>
      <c r="AD24" s="953"/>
      <c r="AE24" s="953"/>
      <c r="AF24" s="953"/>
      <c r="AG24" s="954"/>
      <c r="AH24" s="955"/>
      <c r="AI24" s="956"/>
      <c r="AJ24" s="957"/>
      <c r="AK24" s="497"/>
      <c r="AL24" s="498"/>
      <c r="AM24" s="499"/>
      <c r="AN24" s="500"/>
      <c r="AO24" s="501"/>
      <c r="AP24" s="502"/>
    </row>
    <row r="25" spans="1:42" s="128" customFormat="1" ht="22.7" customHeight="1" x14ac:dyDescent="0.15">
      <c r="A25" s="937"/>
      <c r="B25" s="938"/>
      <c r="C25" s="938"/>
      <c r="D25" s="939"/>
      <c r="E25" s="940" t="s">
        <v>363</v>
      </c>
      <c r="F25" s="941"/>
      <c r="G25" s="942" t="s">
        <v>366</v>
      </c>
      <c r="H25" s="943"/>
      <c r="I25" s="943"/>
      <c r="J25" s="132" t="s">
        <v>361</v>
      </c>
      <c r="K25" s="943" t="s">
        <v>365</v>
      </c>
      <c r="L25" s="943"/>
      <c r="M25" s="960"/>
      <c r="N25" s="944" t="s">
        <v>250</v>
      </c>
      <c r="O25" s="944"/>
      <c r="P25" s="944"/>
      <c r="Q25" s="945">
        <v>2.2000000000000002</v>
      </c>
      <c r="R25" s="945"/>
      <c r="S25" s="945"/>
      <c r="T25" s="946">
        <v>230</v>
      </c>
      <c r="U25" s="947"/>
      <c r="V25" s="948"/>
      <c r="W25" s="515"/>
      <c r="X25" s="513"/>
      <c r="Y25" s="514"/>
      <c r="Z25" s="949">
        <v>230</v>
      </c>
      <c r="AA25" s="950"/>
      <c r="AB25" s="951"/>
      <c r="AC25" s="952"/>
      <c r="AD25" s="953"/>
      <c r="AE25" s="953"/>
      <c r="AF25" s="953"/>
      <c r="AG25" s="954"/>
      <c r="AH25" s="955"/>
      <c r="AI25" s="956"/>
      <c r="AJ25" s="957"/>
      <c r="AK25" s="497"/>
      <c r="AL25" s="498"/>
      <c r="AM25" s="499"/>
      <c r="AN25" s="500"/>
      <c r="AO25" s="501"/>
      <c r="AP25" s="502"/>
    </row>
    <row r="26" spans="1:42" s="128" customFormat="1" ht="22.7" customHeight="1" x14ac:dyDescent="0.15">
      <c r="A26" s="937"/>
      <c r="B26" s="938"/>
      <c r="C26" s="938"/>
      <c r="D26" s="939"/>
      <c r="E26" s="940" t="s">
        <v>363</v>
      </c>
      <c r="F26" s="941"/>
      <c r="G26" s="958" t="s">
        <v>364</v>
      </c>
      <c r="H26" s="958"/>
      <c r="I26" s="958"/>
      <c r="J26" s="132" t="s">
        <v>361</v>
      </c>
      <c r="K26" s="943" t="s">
        <v>349</v>
      </c>
      <c r="L26" s="943"/>
      <c r="M26" s="960"/>
      <c r="N26" s="944" t="s">
        <v>362</v>
      </c>
      <c r="O26" s="944"/>
      <c r="P26" s="944"/>
      <c r="Q26" s="945">
        <v>46</v>
      </c>
      <c r="R26" s="945"/>
      <c r="S26" s="945"/>
      <c r="T26" s="946">
        <v>410</v>
      </c>
      <c r="U26" s="947"/>
      <c r="V26" s="948"/>
      <c r="W26" s="515"/>
      <c r="X26" s="513"/>
      <c r="Y26" s="514"/>
      <c r="Z26" s="949">
        <v>410</v>
      </c>
      <c r="AA26" s="950"/>
      <c r="AB26" s="951"/>
      <c r="AC26" s="952"/>
      <c r="AD26" s="953"/>
      <c r="AE26" s="953"/>
      <c r="AF26" s="953"/>
      <c r="AG26" s="954"/>
      <c r="AH26" s="955"/>
      <c r="AI26" s="956"/>
      <c r="AJ26" s="957"/>
      <c r="AK26" s="497"/>
      <c r="AL26" s="498"/>
      <c r="AM26" s="499"/>
      <c r="AN26" s="500"/>
      <c r="AO26" s="501"/>
      <c r="AP26" s="502"/>
    </row>
    <row r="27" spans="1:42" s="128" customFormat="1" ht="22.7" customHeight="1" x14ac:dyDescent="0.15">
      <c r="A27" s="937">
        <v>45174</v>
      </c>
      <c r="B27" s="938"/>
      <c r="C27" s="938"/>
      <c r="D27" s="939"/>
      <c r="E27" s="940">
        <v>45174</v>
      </c>
      <c r="F27" s="941"/>
      <c r="G27" s="942" t="s">
        <v>349</v>
      </c>
      <c r="H27" s="943"/>
      <c r="I27" s="943"/>
      <c r="J27" s="131" t="s">
        <v>361</v>
      </c>
      <c r="K27" s="958" t="s">
        <v>364</v>
      </c>
      <c r="L27" s="958"/>
      <c r="M27" s="958"/>
      <c r="N27" s="944" t="s">
        <v>362</v>
      </c>
      <c r="O27" s="944"/>
      <c r="P27" s="944"/>
      <c r="Q27" s="959">
        <v>46</v>
      </c>
      <c r="R27" s="959"/>
      <c r="S27" s="959"/>
      <c r="T27" s="946">
        <v>410</v>
      </c>
      <c r="U27" s="947"/>
      <c r="V27" s="948"/>
      <c r="W27" s="515"/>
      <c r="X27" s="513"/>
      <c r="Y27" s="514"/>
      <c r="Z27" s="949">
        <v>410</v>
      </c>
      <c r="AA27" s="950"/>
      <c r="AB27" s="951"/>
      <c r="AC27" s="952"/>
      <c r="AD27" s="953"/>
      <c r="AE27" s="953"/>
      <c r="AF27" s="953"/>
      <c r="AG27" s="954"/>
      <c r="AH27" s="955">
        <v>1100</v>
      </c>
      <c r="AI27" s="956"/>
      <c r="AJ27" s="957"/>
      <c r="AK27" s="497"/>
      <c r="AL27" s="498"/>
      <c r="AM27" s="499"/>
      <c r="AN27" s="500"/>
      <c r="AO27" s="501"/>
      <c r="AP27" s="502"/>
    </row>
    <row r="28" spans="1:42" s="128" customFormat="1" ht="22.7" customHeight="1" x14ac:dyDescent="0.15">
      <c r="A28" s="961"/>
      <c r="B28" s="962"/>
      <c r="C28" s="962"/>
      <c r="D28" s="963"/>
      <c r="E28" s="940" t="s">
        <v>363</v>
      </c>
      <c r="F28" s="941"/>
      <c r="G28" s="942" t="s">
        <v>365</v>
      </c>
      <c r="H28" s="943"/>
      <c r="I28" s="943"/>
      <c r="J28" s="132" t="s">
        <v>361</v>
      </c>
      <c r="K28" s="943" t="s">
        <v>366</v>
      </c>
      <c r="L28" s="943"/>
      <c r="M28" s="943"/>
      <c r="N28" s="944" t="s">
        <v>250</v>
      </c>
      <c r="O28" s="944"/>
      <c r="P28" s="944"/>
      <c r="Q28" s="945">
        <v>2.2000000000000002</v>
      </c>
      <c r="R28" s="945"/>
      <c r="S28" s="945"/>
      <c r="T28" s="946">
        <v>230</v>
      </c>
      <c r="U28" s="947"/>
      <c r="V28" s="948"/>
      <c r="W28" s="515"/>
      <c r="X28" s="513"/>
      <c r="Y28" s="514"/>
      <c r="Z28" s="949">
        <v>230</v>
      </c>
      <c r="AA28" s="950"/>
      <c r="AB28" s="951"/>
      <c r="AC28" s="952"/>
      <c r="AD28" s="953"/>
      <c r="AE28" s="953"/>
      <c r="AF28" s="953"/>
      <c r="AG28" s="954"/>
      <c r="AH28" s="955"/>
      <c r="AI28" s="956"/>
      <c r="AJ28" s="957"/>
      <c r="AK28" s="497"/>
      <c r="AL28" s="498"/>
      <c r="AM28" s="499"/>
      <c r="AN28" s="500"/>
      <c r="AO28" s="501"/>
      <c r="AP28" s="502"/>
    </row>
    <row r="29" spans="1:42" s="128" customFormat="1" ht="22.7" customHeight="1" x14ac:dyDescent="0.15">
      <c r="A29" s="961"/>
      <c r="B29" s="962"/>
      <c r="C29" s="962"/>
      <c r="D29" s="963"/>
      <c r="E29" s="940" t="s">
        <v>363</v>
      </c>
      <c r="F29" s="941"/>
      <c r="G29" s="942" t="s">
        <v>366</v>
      </c>
      <c r="H29" s="943"/>
      <c r="I29" s="943"/>
      <c r="J29" s="132" t="s">
        <v>361</v>
      </c>
      <c r="K29" s="943" t="s">
        <v>365</v>
      </c>
      <c r="L29" s="943"/>
      <c r="M29" s="960"/>
      <c r="N29" s="944" t="s">
        <v>250</v>
      </c>
      <c r="O29" s="944"/>
      <c r="P29" s="944"/>
      <c r="Q29" s="945">
        <v>2.2000000000000002</v>
      </c>
      <c r="R29" s="945"/>
      <c r="S29" s="945"/>
      <c r="T29" s="946">
        <v>230</v>
      </c>
      <c r="U29" s="947"/>
      <c r="V29" s="948"/>
      <c r="W29" s="515"/>
      <c r="X29" s="513"/>
      <c r="Y29" s="514"/>
      <c r="Z29" s="949">
        <v>230</v>
      </c>
      <c r="AA29" s="950"/>
      <c r="AB29" s="951"/>
      <c r="AC29" s="952"/>
      <c r="AD29" s="953"/>
      <c r="AE29" s="953"/>
      <c r="AF29" s="953"/>
      <c r="AG29" s="954"/>
      <c r="AH29" s="955"/>
      <c r="AI29" s="956"/>
      <c r="AJ29" s="957"/>
      <c r="AK29" s="497"/>
      <c r="AL29" s="498"/>
      <c r="AM29" s="499"/>
      <c r="AN29" s="500"/>
      <c r="AO29" s="501"/>
      <c r="AP29" s="502"/>
    </row>
    <row r="30" spans="1:42" s="128" customFormat="1" ht="22.7" customHeight="1" x14ac:dyDescent="0.15">
      <c r="A30" s="961"/>
      <c r="B30" s="962"/>
      <c r="C30" s="962"/>
      <c r="D30" s="963"/>
      <c r="E30" s="940" t="s">
        <v>363</v>
      </c>
      <c r="F30" s="941"/>
      <c r="G30" s="958" t="s">
        <v>364</v>
      </c>
      <c r="H30" s="958"/>
      <c r="I30" s="958"/>
      <c r="J30" s="132" t="s">
        <v>361</v>
      </c>
      <c r="K30" s="943" t="s">
        <v>349</v>
      </c>
      <c r="L30" s="943"/>
      <c r="M30" s="960"/>
      <c r="N30" s="944" t="s">
        <v>362</v>
      </c>
      <c r="O30" s="944"/>
      <c r="P30" s="944"/>
      <c r="Q30" s="945">
        <v>46</v>
      </c>
      <c r="R30" s="945"/>
      <c r="S30" s="945"/>
      <c r="T30" s="946">
        <v>410</v>
      </c>
      <c r="U30" s="947"/>
      <c r="V30" s="948"/>
      <c r="W30" s="515"/>
      <c r="X30" s="513"/>
      <c r="Y30" s="514"/>
      <c r="Z30" s="949">
        <v>410</v>
      </c>
      <c r="AA30" s="950"/>
      <c r="AB30" s="951"/>
      <c r="AC30" s="952"/>
      <c r="AD30" s="953"/>
      <c r="AE30" s="953"/>
      <c r="AF30" s="953"/>
      <c r="AG30" s="954"/>
      <c r="AH30" s="955"/>
      <c r="AI30" s="956"/>
      <c r="AJ30" s="957"/>
      <c r="AK30" s="497"/>
      <c r="AL30" s="498"/>
      <c r="AM30" s="499"/>
      <c r="AN30" s="500"/>
      <c r="AO30" s="501"/>
      <c r="AP30" s="502"/>
    </row>
    <row r="31" spans="1:42" s="128" customFormat="1" ht="22.7" customHeight="1" x14ac:dyDescent="0.15">
      <c r="A31" s="961">
        <v>45175</v>
      </c>
      <c r="B31" s="962"/>
      <c r="C31" s="962"/>
      <c r="D31" s="963"/>
      <c r="E31" s="940">
        <v>45175</v>
      </c>
      <c r="F31" s="941"/>
      <c r="G31" s="942" t="s">
        <v>349</v>
      </c>
      <c r="H31" s="943"/>
      <c r="I31" s="943"/>
      <c r="J31" s="131" t="s">
        <v>361</v>
      </c>
      <c r="K31" s="958" t="s">
        <v>364</v>
      </c>
      <c r="L31" s="958"/>
      <c r="M31" s="958"/>
      <c r="N31" s="944" t="s">
        <v>362</v>
      </c>
      <c r="O31" s="944"/>
      <c r="P31" s="944"/>
      <c r="Q31" s="959">
        <v>46</v>
      </c>
      <c r="R31" s="959"/>
      <c r="S31" s="959"/>
      <c r="T31" s="946">
        <v>410</v>
      </c>
      <c r="U31" s="947"/>
      <c r="V31" s="948"/>
      <c r="W31" s="515"/>
      <c r="X31" s="513"/>
      <c r="Y31" s="514"/>
      <c r="Z31" s="949">
        <v>410</v>
      </c>
      <c r="AA31" s="950"/>
      <c r="AB31" s="951"/>
      <c r="AC31" s="952"/>
      <c r="AD31" s="953"/>
      <c r="AE31" s="953"/>
      <c r="AF31" s="953"/>
      <c r="AG31" s="954"/>
      <c r="AH31" s="955">
        <v>1100</v>
      </c>
      <c r="AI31" s="956"/>
      <c r="AJ31" s="957"/>
      <c r="AK31" s="497"/>
      <c r="AL31" s="498"/>
      <c r="AM31" s="499"/>
      <c r="AN31" s="500"/>
      <c r="AO31" s="501"/>
      <c r="AP31" s="502"/>
    </row>
    <row r="32" spans="1:42" s="128" customFormat="1" ht="22.7" customHeight="1" x14ac:dyDescent="0.15">
      <c r="A32" s="961"/>
      <c r="B32" s="962"/>
      <c r="C32" s="962"/>
      <c r="D32" s="963"/>
      <c r="E32" s="940" t="s">
        <v>363</v>
      </c>
      <c r="F32" s="941"/>
      <c r="G32" s="942" t="s">
        <v>365</v>
      </c>
      <c r="H32" s="943"/>
      <c r="I32" s="943"/>
      <c r="J32" s="132" t="s">
        <v>361</v>
      </c>
      <c r="K32" s="943" t="s">
        <v>366</v>
      </c>
      <c r="L32" s="943"/>
      <c r="M32" s="943"/>
      <c r="N32" s="944" t="s">
        <v>250</v>
      </c>
      <c r="O32" s="944"/>
      <c r="P32" s="944"/>
      <c r="Q32" s="945">
        <v>2.2000000000000002</v>
      </c>
      <c r="R32" s="945"/>
      <c r="S32" s="945"/>
      <c r="T32" s="946">
        <v>230</v>
      </c>
      <c r="U32" s="947"/>
      <c r="V32" s="948"/>
      <c r="W32" s="515"/>
      <c r="X32" s="513"/>
      <c r="Y32" s="514"/>
      <c r="Z32" s="949">
        <v>230</v>
      </c>
      <c r="AA32" s="950"/>
      <c r="AB32" s="951"/>
      <c r="AC32" s="952"/>
      <c r="AD32" s="953"/>
      <c r="AE32" s="953"/>
      <c r="AF32" s="953"/>
      <c r="AG32" s="954"/>
      <c r="AH32" s="955"/>
      <c r="AI32" s="956"/>
      <c r="AJ32" s="957"/>
      <c r="AK32" s="497"/>
      <c r="AL32" s="498"/>
      <c r="AM32" s="499"/>
      <c r="AN32" s="500"/>
      <c r="AO32" s="501"/>
      <c r="AP32" s="502"/>
    </row>
    <row r="33" spans="1:42" s="128" customFormat="1" ht="22.7" customHeight="1" x14ac:dyDescent="0.15">
      <c r="A33" s="961"/>
      <c r="B33" s="962"/>
      <c r="C33" s="962"/>
      <c r="D33" s="963"/>
      <c r="E33" s="940" t="s">
        <v>363</v>
      </c>
      <c r="F33" s="941"/>
      <c r="G33" s="942" t="s">
        <v>366</v>
      </c>
      <c r="H33" s="943"/>
      <c r="I33" s="943"/>
      <c r="J33" s="132" t="s">
        <v>361</v>
      </c>
      <c r="K33" s="943" t="s">
        <v>365</v>
      </c>
      <c r="L33" s="943"/>
      <c r="M33" s="960"/>
      <c r="N33" s="944" t="s">
        <v>250</v>
      </c>
      <c r="O33" s="944"/>
      <c r="P33" s="944"/>
      <c r="Q33" s="945">
        <v>2.2000000000000002</v>
      </c>
      <c r="R33" s="945"/>
      <c r="S33" s="945"/>
      <c r="T33" s="946">
        <v>230</v>
      </c>
      <c r="U33" s="947"/>
      <c r="V33" s="948"/>
      <c r="W33" s="515"/>
      <c r="X33" s="513"/>
      <c r="Y33" s="514"/>
      <c r="Z33" s="949">
        <v>230</v>
      </c>
      <c r="AA33" s="950"/>
      <c r="AB33" s="951"/>
      <c r="AC33" s="952"/>
      <c r="AD33" s="953"/>
      <c r="AE33" s="953"/>
      <c r="AF33" s="953"/>
      <c r="AG33" s="954"/>
      <c r="AH33" s="955"/>
      <c r="AI33" s="956"/>
      <c r="AJ33" s="957"/>
      <c r="AK33" s="497"/>
      <c r="AL33" s="498"/>
      <c r="AM33" s="499"/>
      <c r="AN33" s="500"/>
      <c r="AO33" s="501"/>
      <c r="AP33" s="502"/>
    </row>
    <row r="34" spans="1:42" s="128" customFormat="1" ht="22.7" customHeight="1" thickBot="1" x14ac:dyDescent="0.2">
      <c r="A34" s="961"/>
      <c r="B34" s="962"/>
      <c r="C34" s="962"/>
      <c r="D34" s="963"/>
      <c r="E34" s="940" t="s">
        <v>363</v>
      </c>
      <c r="F34" s="941"/>
      <c r="G34" s="958" t="s">
        <v>364</v>
      </c>
      <c r="H34" s="958"/>
      <c r="I34" s="958"/>
      <c r="J34" s="132" t="s">
        <v>361</v>
      </c>
      <c r="K34" s="943" t="s">
        <v>349</v>
      </c>
      <c r="L34" s="943"/>
      <c r="M34" s="960"/>
      <c r="N34" s="944" t="s">
        <v>362</v>
      </c>
      <c r="O34" s="944"/>
      <c r="P34" s="944"/>
      <c r="Q34" s="945">
        <v>46</v>
      </c>
      <c r="R34" s="945"/>
      <c r="S34" s="945"/>
      <c r="T34" s="946">
        <v>410</v>
      </c>
      <c r="U34" s="947"/>
      <c r="V34" s="948"/>
      <c r="W34" s="568"/>
      <c r="X34" s="566"/>
      <c r="Y34" s="567"/>
      <c r="Z34" s="967">
        <v>410</v>
      </c>
      <c r="AA34" s="968"/>
      <c r="AB34" s="969"/>
      <c r="AC34" s="952"/>
      <c r="AD34" s="953"/>
      <c r="AE34" s="953"/>
      <c r="AF34" s="953"/>
      <c r="AG34" s="954"/>
      <c r="AH34" s="964"/>
      <c r="AI34" s="965"/>
      <c r="AJ34" s="966"/>
      <c r="AK34" s="552"/>
      <c r="AL34" s="553"/>
      <c r="AM34" s="554"/>
      <c r="AN34" s="555"/>
      <c r="AO34" s="556"/>
      <c r="AP34" s="557"/>
    </row>
    <row r="35" spans="1:42" ht="15" customHeight="1" thickTop="1" x14ac:dyDescent="0.15">
      <c r="A35" s="558" t="s">
        <v>165</v>
      </c>
      <c r="B35" s="559"/>
      <c r="C35" s="559"/>
      <c r="D35" s="559"/>
      <c r="E35" s="559"/>
      <c r="F35" s="559"/>
      <c r="G35" s="559"/>
      <c r="H35" s="559"/>
      <c r="I35" s="559"/>
      <c r="J35" s="559"/>
      <c r="K35" s="559"/>
      <c r="L35" s="559"/>
      <c r="M35" s="559"/>
      <c r="N35" s="559"/>
      <c r="O35" s="559"/>
      <c r="P35" s="559"/>
      <c r="Q35" s="559"/>
      <c r="R35" s="559"/>
      <c r="S35" s="559"/>
      <c r="T35" s="559"/>
      <c r="U35" s="559"/>
      <c r="V35" s="559"/>
      <c r="W35" s="559"/>
      <c r="X35" s="559"/>
      <c r="Y35" s="559"/>
      <c r="Z35" s="540" t="s">
        <v>164</v>
      </c>
      <c r="AA35" s="541"/>
      <c r="AB35" s="542"/>
      <c r="AC35" s="540" t="s">
        <v>163</v>
      </c>
      <c r="AD35" s="541"/>
      <c r="AE35" s="541"/>
      <c r="AF35" s="541"/>
      <c r="AG35" s="542"/>
      <c r="AH35" s="540" t="s">
        <v>162</v>
      </c>
      <c r="AI35" s="541"/>
      <c r="AJ35" s="542"/>
      <c r="AK35" s="540" t="s">
        <v>161</v>
      </c>
      <c r="AL35" s="541"/>
      <c r="AM35" s="542"/>
      <c r="AN35" s="543"/>
      <c r="AO35" s="544"/>
      <c r="AP35" s="545"/>
    </row>
    <row r="36" spans="1:42" ht="22.7" customHeight="1" thickBot="1" x14ac:dyDescent="0.2">
      <c r="A36" s="560"/>
      <c r="B36" s="561"/>
      <c r="C36" s="561"/>
      <c r="D36" s="561"/>
      <c r="E36" s="561"/>
      <c r="F36" s="561"/>
      <c r="G36" s="561"/>
      <c r="H36" s="561"/>
      <c r="I36" s="561"/>
      <c r="J36" s="561"/>
      <c r="K36" s="561"/>
      <c r="L36" s="561"/>
      <c r="M36" s="561"/>
      <c r="N36" s="561"/>
      <c r="O36" s="561"/>
      <c r="P36" s="561"/>
      <c r="Q36" s="561"/>
      <c r="R36" s="561"/>
      <c r="S36" s="561"/>
      <c r="T36" s="561"/>
      <c r="U36" s="561"/>
      <c r="V36" s="561"/>
      <c r="W36" s="561"/>
      <c r="X36" s="561"/>
      <c r="Y36" s="561"/>
      <c r="Z36" s="970">
        <f>SUM(Z23:AB34)</f>
        <v>3840</v>
      </c>
      <c r="AA36" s="971"/>
      <c r="AB36" s="972"/>
      <c r="AC36" s="549">
        <f>ROUNDDOWN((SUMIFS(Q23:S34,N23:P34,"自家用車")),0)*37</f>
        <v>0</v>
      </c>
      <c r="AD36" s="550"/>
      <c r="AE36" s="550"/>
      <c r="AF36" s="550"/>
      <c r="AG36" s="551"/>
      <c r="AH36" s="970">
        <f>SUM(AH23:AJ34)</f>
        <v>3300</v>
      </c>
      <c r="AI36" s="971"/>
      <c r="AJ36" s="972"/>
      <c r="AK36" s="549">
        <f>SUM(AK23:AM34)</f>
        <v>0</v>
      </c>
      <c r="AL36" s="550"/>
      <c r="AM36" s="551"/>
      <c r="AN36" s="546"/>
      <c r="AO36" s="547"/>
      <c r="AP36" s="548"/>
    </row>
    <row r="37" spans="1:42" ht="11.25" customHeight="1" thickBot="1" x14ac:dyDescent="0.2">
      <c r="A37" s="582"/>
      <c r="B37" s="582"/>
      <c r="C37" s="582"/>
      <c r="D37" s="582"/>
      <c r="E37" s="582"/>
      <c r="F37" s="582"/>
      <c r="G37" s="582"/>
      <c r="H37" s="582"/>
      <c r="I37" s="582"/>
      <c r="J37" s="582"/>
      <c r="K37" s="582"/>
      <c r="L37" s="582"/>
      <c r="M37" s="582"/>
      <c r="N37" s="582"/>
      <c r="O37" s="582"/>
      <c r="P37" s="582"/>
      <c r="Q37" s="582"/>
      <c r="R37" s="582"/>
      <c r="S37" s="582"/>
      <c r="T37" s="582"/>
      <c r="U37" s="582"/>
      <c r="V37" s="582"/>
      <c r="W37" s="582"/>
      <c r="X37" s="582"/>
      <c r="Y37" s="582"/>
      <c r="Z37" s="582"/>
      <c r="AA37" s="582"/>
      <c r="AB37" s="582"/>
      <c r="AC37" s="582"/>
      <c r="AD37" s="582"/>
      <c r="AE37" s="582"/>
      <c r="AF37" s="582"/>
      <c r="AG37" s="582"/>
      <c r="AH37" s="582"/>
      <c r="AI37" s="582"/>
      <c r="AJ37" s="582"/>
      <c r="AK37" s="582"/>
      <c r="AL37" s="582"/>
      <c r="AM37" s="582"/>
      <c r="AN37" s="582"/>
      <c r="AO37" s="582"/>
      <c r="AP37" s="582"/>
    </row>
    <row r="38" spans="1:42" ht="15" customHeight="1" x14ac:dyDescent="0.15">
      <c r="A38" s="583" t="s">
        <v>160</v>
      </c>
      <c r="B38" s="584"/>
      <c r="C38" s="584"/>
      <c r="D38" s="584"/>
      <c r="E38" s="20"/>
      <c r="F38" s="21" t="s">
        <v>159</v>
      </c>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19"/>
    </row>
    <row r="39" spans="1:42" ht="15" customHeight="1" x14ac:dyDescent="0.15">
      <c r="A39" s="534"/>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c r="AO39" s="535"/>
      <c r="AP39" s="536"/>
    </row>
    <row r="40" spans="1:42" ht="15" customHeight="1" thickBot="1" x14ac:dyDescent="0.2">
      <c r="A40" s="537"/>
      <c r="B40" s="538"/>
      <c r="C40" s="538"/>
      <c r="D40" s="538"/>
      <c r="E40" s="538"/>
      <c r="F40" s="538"/>
      <c r="G40" s="538"/>
      <c r="H40" s="538"/>
      <c r="I40" s="538"/>
      <c r="J40" s="538"/>
      <c r="K40" s="538"/>
      <c r="L40" s="538"/>
      <c r="M40" s="538"/>
      <c r="N40" s="538"/>
      <c r="O40" s="538"/>
      <c r="P40" s="538"/>
      <c r="Q40" s="538"/>
      <c r="R40" s="538"/>
      <c r="S40" s="538"/>
      <c r="T40" s="538"/>
      <c r="U40" s="538"/>
      <c r="V40" s="538"/>
      <c r="W40" s="538"/>
      <c r="X40" s="538"/>
      <c r="Y40" s="538"/>
      <c r="Z40" s="538"/>
      <c r="AA40" s="538"/>
      <c r="AB40" s="538"/>
      <c r="AC40" s="538"/>
      <c r="AD40" s="538"/>
      <c r="AE40" s="538"/>
      <c r="AF40" s="538"/>
      <c r="AG40" s="538"/>
      <c r="AH40" s="538"/>
      <c r="AI40" s="538"/>
      <c r="AJ40" s="538"/>
      <c r="AK40" s="538"/>
      <c r="AL40" s="538"/>
      <c r="AM40" s="538"/>
      <c r="AN40" s="538"/>
      <c r="AO40" s="538"/>
      <c r="AP40" s="539"/>
    </row>
    <row r="41" spans="1:42" ht="15" customHeight="1" x14ac:dyDescent="0.15">
      <c r="A41" s="18" t="s">
        <v>296</v>
      </c>
      <c r="B41" s="17"/>
      <c r="C41" s="17"/>
      <c r="D41" s="17"/>
      <c r="E41" s="17"/>
      <c r="F41" s="17"/>
      <c r="G41" s="17"/>
      <c r="H41" s="17"/>
      <c r="I41" s="17"/>
      <c r="J41" s="17"/>
      <c r="K41" s="17"/>
      <c r="L41" s="17"/>
      <c r="M41" s="17"/>
      <c r="N41" s="17"/>
      <c r="O41" s="17"/>
      <c r="P41" s="533"/>
      <c r="Q41" s="533"/>
      <c r="R41" s="533"/>
      <c r="S41" s="533"/>
      <c r="T41" s="533"/>
      <c r="U41" s="533"/>
      <c r="V41" s="533"/>
      <c r="W41" s="533"/>
      <c r="X41" s="533"/>
      <c r="Y41" s="533"/>
      <c r="Z41" s="533"/>
      <c r="AA41" s="533"/>
      <c r="AB41" s="533"/>
      <c r="AC41" s="533"/>
      <c r="AD41" s="533"/>
      <c r="AE41" s="533"/>
      <c r="AF41" s="533"/>
      <c r="AG41" s="533"/>
      <c r="AH41" s="533"/>
      <c r="AI41" s="533"/>
      <c r="AJ41" s="533"/>
      <c r="AK41" s="533"/>
      <c r="AL41" s="533"/>
      <c r="AM41" s="533"/>
      <c r="AN41" s="533"/>
      <c r="AO41" s="533"/>
      <c r="AP41" s="533"/>
    </row>
    <row r="42" spans="1:42" ht="15" customHeight="1" x14ac:dyDescent="0.15">
      <c r="A42" s="15" t="s">
        <v>11</v>
      </c>
      <c r="B42" s="17"/>
      <c r="C42" s="17"/>
      <c r="D42" s="17"/>
      <c r="E42" s="17"/>
      <c r="F42" s="17"/>
      <c r="G42" s="17"/>
      <c r="H42" s="17"/>
      <c r="I42" s="17"/>
      <c r="J42" s="17"/>
      <c r="K42" s="17"/>
      <c r="L42" s="17"/>
      <c r="M42" s="17"/>
      <c r="N42" s="17"/>
      <c r="O42" s="17"/>
      <c r="P42" s="17"/>
      <c r="Q42" s="17"/>
      <c r="R42" s="17"/>
      <c r="S42" s="17"/>
      <c r="T42" s="17"/>
      <c r="U42" s="17"/>
      <c r="V42" s="17"/>
      <c r="W42" s="572"/>
      <c r="X42" s="572"/>
      <c r="Y42" s="572"/>
      <c r="Z42" s="572"/>
      <c r="AA42" s="572"/>
      <c r="AB42" s="572"/>
      <c r="AC42" s="572"/>
      <c r="AD42" s="572"/>
      <c r="AE42" s="572"/>
      <c r="AF42" s="572"/>
      <c r="AG42" s="572"/>
      <c r="AH42" s="572"/>
      <c r="AI42" s="572"/>
      <c r="AJ42" s="572"/>
      <c r="AK42" s="572"/>
      <c r="AL42" s="572"/>
      <c r="AM42" s="572"/>
      <c r="AN42" s="572"/>
      <c r="AO42" s="572"/>
      <c r="AP42" s="572"/>
    </row>
  </sheetData>
  <mergeCells count="247">
    <mergeCell ref="A39:AP40"/>
    <mergeCell ref="P41:AP41"/>
    <mergeCell ref="W42:AP42"/>
    <mergeCell ref="Z36:AB36"/>
    <mergeCell ref="AC36:AG36"/>
    <mergeCell ref="AH36:AJ36"/>
    <mergeCell ref="AK36:AM36"/>
    <mergeCell ref="A37:AP37"/>
    <mergeCell ref="A38:D38"/>
    <mergeCell ref="AC34:AG34"/>
    <mergeCell ref="AH34:AJ34"/>
    <mergeCell ref="AK34:AM34"/>
    <mergeCell ref="AN34:AP34"/>
    <mergeCell ref="A35:Y36"/>
    <mergeCell ref="Z35:AB35"/>
    <mergeCell ref="AC35:AG35"/>
    <mergeCell ref="AH35:AJ35"/>
    <mergeCell ref="AK35:AM35"/>
    <mergeCell ref="AN35:AP36"/>
    <mergeCell ref="A34:D34"/>
    <mergeCell ref="E34:F34"/>
    <mergeCell ref="G34:I34"/>
    <mergeCell ref="K34:M34"/>
    <mergeCell ref="N34:P34"/>
    <mergeCell ref="Q34:S34"/>
    <mergeCell ref="T34:V34"/>
    <mergeCell ref="W34:Y34"/>
    <mergeCell ref="Z34:AB34"/>
    <mergeCell ref="AC32:AG32"/>
    <mergeCell ref="AH32:AJ32"/>
    <mergeCell ref="AK32:AM32"/>
    <mergeCell ref="AN32:AP32"/>
    <mergeCell ref="A33:D33"/>
    <mergeCell ref="E33:F33"/>
    <mergeCell ref="G33:I33"/>
    <mergeCell ref="K33:M33"/>
    <mergeCell ref="N33:P33"/>
    <mergeCell ref="Q33:S33"/>
    <mergeCell ref="AN33:AP33"/>
    <mergeCell ref="T33:V33"/>
    <mergeCell ref="W33:Y33"/>
    <mergeCell ref="Z33:AB33"/>
    <mergeCell ref="AC33:AG33"/>
    <mergeCell ref="AH33:AJ33"/>
    <mergeCell ref="AK33:AM33"/>
    <mergeCell ref="A32:D32"/>
    <mergeCell ref="E32:F32"/>
    <mergeCell ref="G32:I32"/>
    <mergeCell ref="K32:M32"/>
    <mergeCell ref="N32:P32"/>
    <mergeCell ref="Q32:S32"/>
    <mergeCell ref="T32:V32"/>
    <mergeCell ref="W32:Y32"/>
    <mergeCell ref="Z32:AB32"/>
    <mergeCell ref="AC30:AG30"/>
    <mergeCell ref="AH30:AJ30"/>
    <mergeCell ref="AK30:AM30"/>
    <mergeCell ref="AN30:AP30"/>
    <mergeCell ref="A31:D31"/>
    <mergeCell ref="E31:F31"/>
    <mergeCell ref="G31:I31"/>
    <mergeCell ref="K31:M31"/>
    <mergeCell ref="N31:P31"/>
    <mergeCell ref="Q31:S31"/>
    <mergeCell ref="AN31:AP31"/>
    <mergeCell ref="T31:V31"/>
    <mergeCell ref="W31:Y31"/>
    <mergeCell ref="Z31:AB31"/>
    <mergeCell ref="AC31:AG31"/>
    <mergeCell ref="AH31:AJ31"/>
    <mergeCell ref="AK31:AM31"/>
    <mergeCell ref="A30:D30"/>
    <mergeCell ref="E30:F30"/>
    <mergeCell ref="G30:I30"/>
    <mergeCell ref="K30:M30"/>
    <mergeCell ref="N30:P30"/>
    <mergeCell ref="Q30:S30"/>
    <mergeCell ref="T30:V30"/>
    <mergeCell ref="W30:Y30"/>
    <mergeCell ref="Z30:AB30"/>
    <mergeCell ref="AC28:AG28"/>
    <mergeCell ref="AH28:AJ28"/>
    <mergeCell ref="AK28:AM28"/>
    <mergeCell ref="AN28:AP28"/>
    <mergeCell ref="A29:D29"/>
    <mergeCell ref="E29:F29"/>
    <mergeCell ref="G29:I29"/>
    <mergeCell ref="K29:M29"/>
    <mergeCell ref="N29:P29"/>
    <mergeCell ref="Q29:S29"/>
    <mergeCell ref="AN29:AP29"/>
    <mergeCell ref="T29:V29"/>
    <mergeCell ref="W29:Y29"/>
    <mergeCell ref="Z29:AB29"/>
    <mergeCell ref="AC29:AG29"/>
    <mergeCell ref="AH29:AJ29"/>
    <mergeCell ref="AK29:AM29"/>
    <mergeCell ref="A28:D28"/>
    <mergeCell ref="E28:F28"/>
    <mergeCell ref="G28:I28"/>
    <mergeCell ref="K28:M28"/>
    <mergeCell ref="N28:P28"/>
    <mergeCell ref="Q28:S28"/>
    <mergeCell ref="T28:V28"/>
    <mergeCell ref="W28:Y28"/>
    <mergeCell ref="Z28:AB28"/>
    <mergeCell ref="AC26:AG26"/>
    <mergeCell ref="AH26:AJ26"/>
    <mergeCell ref="AK26:AM26"/>
    <mergeCell ref="AN26:AP26"/>
    <mergeCell ref="A27:D27"/>
    <mergeCell ref="E27:F27"/>
    <mergeCell ref="G27:I27"/>
    <mergeCell ref="K27:M27"/>
    <mergeCell ref="N27:P27"/>
    <mergeCell ref="Q27:S27"/>
    <mergeCell ref="AN27:AP27"/>
    <mergeCell ref="T27:V27"/>
    <mergeCell ref="W27:Y27"/>
    <mergeCell ref="Z27:AB27"/>
    <mergeCell ref="AC27:AG27"/>
    <mergeCell ref="AH27:AJ27"/>
    <mergeCell ref="AK27:AM27"/>
    <mergeCell ref="A26:D26"/>
    <mergeCell ref="E26:F26"/>
    <mergeCell ref="G26:I26"/>
    <mergeCell ref="K26:M26"/>
    <mergeCell ref="N26:P26"/>
    <mergeCell ref="Q26:S26"/>
    <mergeCell ref="T26:V26"/>
    <mergeCell ref="W26:Y26"/>
    <mergeCell ref="Z26:AB26"/>
    <mergeCell ref="AK24:AM24"/>
    <mergeCell ref="AN24:AP24"/>
    <mergeCell ref="A25:D25"/>
    <mergeCell ref="E25:F25"/>
    <mergeCell ref="G25:I25"/>
    <mergeCell ref="K25:M25"/>
    <mergeCell ref="N25:P25"/>
    <mergeCell ref="Q25:S25"/>
    <mergeCell ref="AN25:AP25"/>
    <mergeCell ref="T25:V25"/>
    <mergeCell ref="W25:Y25"/>
    <mergeCell ref="Z25:AB25"/>
    <mergeCell ref="AC25:AG25"/>
    <mergeCell ref="AH25:AJ25"/>
    <mergeCell ref="AK25:AM25"/>
    <mergeCell ref="AN23:AP23"/>
    <mergeCell ref="A24:D24"/>
    <mergeCell ref="E24:F24"/>
    <mergeCell ref="G24:I24"/>
    <mergeCell ref="K24:M24"/>
    <mergeCell ref="N24:P24"/>
    <mergeCell ref="Q24:S24"/>
    <mergeCell ref="T24:V24"/>
    <mergeCell ref="W24:Y24"/>
    <mergeCell ref="Z24:AB24"/>
    <mergeCell ref="T23:V23"/>
    <mergeCell ref="W23:Y23"/>
    <mergeCell ref="Z23:AB23"/>
    <mergeCell ref="AC23:AG23"/>
    <mergeCell ref="AH23:AJ23"/>
    <mergeCell ref="AK23:AM23"/>
    <mergeCell ref="A23:D23"/>
    <mergeCell ref="E23:F23"/>
    <mergeCell ref="G23:I23"/>
    <mergeCell ref="K23:M23"/>
    <mergeCell ref="N23:P23"/>
    <mergeCell ref="Q23:S23"/>
    <mergeCell ref="AC24:AG24"/>
    <mergeCell ref="AH24:AJ24"/>
    <mergeCell ref="W21:Y22"/>
    <mergeCell ref="Z21:AB22"/>
    <mergeCell ref="AC21:AG22"/>
    <mergeCell ref="AH21:AJ22"/>
    <mergeCell ref="AK21:AM22"/>
    <mergeCell ref="AN21:AP22"/>
    <mergeCell ref="A21:D22"/>
    <mergeCell ref="E21:F22"/>
    <mergeCell ref="G21:M21"/>
    <mergeCell ref="N21:P22"/>
    <mergeCell ref="Q21:S22"/>
    <mergeCell ref="T21:V22"/>
    <mergeCell ref="G22:I22"/>
    <mergeCell ref="K22:M22"/>
    <mergeCell ref="A17:D18"/>
    <mergeCell ref="E17:R18"/>
    <mergeCell ref="S17:AP20"/>
    <mergeCell ref="A19:D20"/>
    <mergeCell ref="E19:K20"/>
    <mergeCell ref="L19:M20"/>
    <mergeCell ref="N19:N20"/>
    <mergeCell ref="A15:D15"/>
    <mergeCell ref="E15:O15"/>
    <mergeCell ref="P15:S15"/>
    <mergeCell ref="T15:AD15"/>
    <mergeCell ref="AE15:AP15"/>
    <mergeCell ref="A16:AP16"/>
    <mergeCell ref="AI13:AP13"/>
    <mergeCell ref="A14:D14"/>
    <mergeCell ref="F14:G14"/>
    <mergeCell ref="I14:K14"/>
    <mergeCell ref="L14:S14"/>
    <mergeCell ref="T14:AP14"/>
    <mergeCell ref="A12:D12"/>
    <mergeCell ref="E12:O12"/>
    <mergeCell ref="P12:S12"/>
    <mergeCell ref="T12:AD12"/>
    <mergeCell ref="AE12:AP12"/>
    <mergeCell ref="A13:D13"/>
    <mergeCell ref="E13:O13"/>
    <mergeCell ref="P13:S13"/>
    <mergeCell ref="T13:AD13"/>
    <mergeCell ref="AE13:AH13"/>
    <mergeCell ref="A6:AP6"/>
    <mergeCell ref="E7:AP7"/>
    <mergeCell ref="A8:D8"/>
    <mergeCell ref="E8:S8"/>
    <mergeCell ref="T8:W8"/>
    <mergeCell ref="X8:AD8"/>
    <mergeCell ref="AE8:AP8"/>
    <mergeCell ref="A11:D11"/>
    <mergeCell ref="E11:O11"/>
    <mergeCell ref="P11:S11"/>
    <mergeCell ref="T11:AD11"/>
    <mergeCell ref="AE11:AH11"/>
    <mergeCell ref="AI11:AP11"/>
    <mergeCell ref="A9:AP9"/>
    <mergeCell ref="F10:AC10"/>
    <mergeCell ref="AD10:AE10"/>
    <mergeCell ref="AF10:AG10"/>
    <mergeCell ref="AI10:AJ10"/>
    <mergeCell ref="AL10:AM10"/>
    <mergeCell ref="AO10:AP10"/>
    <mergeCell ref="A1:G1"/>
    <mergeCell ref="A2:AP2"/>
    <mergeCell ref="A3:AP3"/>
    <mergeCell ref="A4:AP4"/>
    <mergeCell ref="A5:D5"/>
    <mergeCell ref="E5:F5"/>
    <mergeCell ref="G5:L5"/>
    <mergeCell ref="M5:N5"/>
    <mergeCell ref="O5:T5"/>
    <mergeCell ref="U5:V5"/>
    <mergeCell ref="W5:AB5"/>
    <mergeCell ref="AD5:AH5"/>
    <mergeCell ref="AI5:AP5"/>
  </mergeCells>
  <phoneticPr fontId="3"/>
  <conditionalFormatting sqref="L14:S14 N23:P34 AH23:AM34">
    <cfRule type="containsBlanks" dxfId="3" priority="3">
      <formula>LEN(TRIM(L14))=0</formula>
    </cfRule>
  </conditionalFormatting>
  <conditionalFormatting sqref="AF10 AI10 AL10 A23:D34 Q23:Y34 AN23:AP34 A39:AP40 E11:O11 X8:AD8 AI11:AP11 E13:O13 T11:AD13 AI13:AP13 F14:G14 I14:K14 T14:AP14 E15:O15 T15:AD15 G23:I34 K23:M34">
    <cfRule type="containsBlanks" dxfId="2" priority="2">
      <formula>LEN(TRIM(A8))=0</formula>
    </cfRule>
  </conditionalFormatting>
  <conditionalFormatting sqref="G5:L5 O5:T5 W5:AB5 E8:S8 E12:O12">
    <cfRule type="cellIs" dxfId="1" priority="1" operator="equal">
      <formula>""</formula>
    </cfRule>
  </conditionalFormatting>
  <dataValidations count="4">
    <dataValidation allowBlank="1" showInputMessage="1" showErrorMessage="1" prompt="車賃は自動計算されますので入力不要です" sqref="AC23:AG34"/>
    <dataValidation type="list" allowBlank="1" sqref="N23:P34">
      <formula1>"航空機,JR特急あり,JR特急なし,私鉄特急あり,私鉄特急なし,船,路線バス,自家用車,自家用車(同乗),運搬車(同乗),徒歩,その他"</formula1>
    </dataValidation>
    <dataValidation type="list" allowBlank="1" showInputMessage="1" sqref="AK23:AM34">
      <formula1>"9800,10900"</formula1>
    </dataValidation>
    <dataValidation type="list" allowBlank="1" showInputMessage="1" showErrorMessage="1" errorTitle="確認" error="旅費基準をご確認ください" sqref="AH23:AJ34">
      <formula1>"1100"</formula1>
    </dataValidation>
  </dataValidations>
  <pageMargins left="0.7" right="0.7" top="0.75" bottom="0.75" header="0.3" footer="0.3"/>
  <pageSetup paperSize="9" scale="87"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S69"/>
  <sheetViews>
    <sheetView workbookViewId="0">
      <selection activeCell="AE28" sqref="AE28"/>
    </sheetView>
  </sheetViews>
  <sheetFormatPr defaultRowHeight="13.5" x14ac:dyDescent="0.15"/>
  <cols>
    <col min="1" max="1" width="4.75" style="4" customWidth="1"/>
    <col min="2" max="2" width="14.5" style="4" customWidth="1"/>
    <col min="3" max="3" width="9" style="4"/>
    <col min="4" max="4" width="11.375" style="4" customWidth="1"/>
    <col min="5" max="5" width="14.375" style="4" bestFit="1" customWidth="1"/>
    <col min="6" max="11" width="11.375" style="4" customWidth="1"/>
    <col min="12" max="12" width="15.25" style="4" bestFit="1" customWidth="1"/>
    <col min="13" max="13" width="9" style="4"/>
    <col min="14" max="14" width="5.375" style="4" customWidth="1"/>
    <col min="15" max="16" width="9" style="4"/>
    <col min="17" max="17" width="16" style="4" customWidth="1"/>
    <col min="18" max="27" width="9" style="4"/>
    <col min="28" max="28" width="12.75" style="4" customWidth="1"/>
    <col min="29" max="45" width="9" style="4"/>
    <col min="46" max="46" width="8.375" style="4" bestFit="1" customWidth="1"/>
    <col min="47" max="16384" width="9" style="4"/>
  </cols>
  <sheetData>
    <row r="1" spans="1:45" x14ac:dyDescent="0.15">
      <c r="Z1" s="4" t="s">
        <v>202</v>
      </c>
      <c r="AB1" s="4" t="s">
        <v>207</v>
      </c>
      <c r="AE1" s="4" t="s">
        <v>212</v>
      </c>
      <c r="AG1" s="4" t="s">
        <v>216</v>
      </c>
      <c r="AK1" s="58" t="s">
        <v>217</v>
      </c>
      <c r="AL1" s="59" t="e">
        <f>IF(#REF!="","",#REF!)</f>
        <v>#REF!</v>
      </c>
      <c r="AM1" s="59" t="e">
        <f>IF(AL1="","",IF(COUNTIF($AL$1:AL1,AL1)=1,AL1,""))</f>
        <v>#REF!</v>
      </c>
      <c r="AN1" s="59" t="str">
        <f t="array" ref="AN1">IFERROR(INDEX(AM:AM,SMALL(IF(AM:AM&lt;&gt;"",ROW(AM:AM)),ROW(AM1))),"")</f>
        <v/>
      </c>
      <c r="AP1" s="58" t="s">
        <v>217</v>
      </c>
      <c r="AQ1" s="59" t="e">
        <f>IF(#REF!="","",#REF!)</f>
        <v>#REF!</v>
      </c>
      <c r="AR1" s="59" t="e">
        <f t="array" ref="AR1">IF(AQ1="","",IF(COUNTIF($AQ$1:AQ1,AQ1)=1,AQ1,""))</f>
        <v>#REF!</v>
      </c>
      <c r="AS1" s="59" t="str">
        <f>IFERROR(INDEX(AR:AR,SMALL(IF(AR:AR&lt;&gt;"",ROW(AR:AR)),ROW(AR1))),"")</f>
        <v/>
      </c>
    </row>
    <row r="2" spans="1:45" ht="14.25" x14ac:dyDescent="0.15">
      <c r="D2" s="5" t="s">
        <v>77</v>
      </c>
      <c r="E2" s="5" t="s">
        <v>78</v>
      </c>
      <c r="F2" s="5" t="s">
        <v>79</v>
      </c>
      <c r="G2" s="5" t="s">
        <v>80</v>
      </c>
      <c r="H2" s="5" t="s">
        <v>81</v>
      </c>
      <c r="I2" s="5" t="s">
        <v>82</v>
      </c>
      <c r="J2" s="5" t="s">
        <v>83</v>
      </c>
      <c r="K2" s="5" t="s">
        <v>84</v>
      </c>
      <c r="L2" s="6" t="s">
        <v>85</v>
      </c>
      <c r="N2" s="10" t="s">
        <v>130</v>
      </c>
      <c r="O2" s="82" t="s">
        <v>12</v>
      </c>
      <c r="Q2" s="4" t="s">
        <v>138</v>
      </c>
      <c r="R2" t="s">
        <v>139</v>
      </c>
      <c r="S2" t="s">
        <v>140</v>
      </c>
      <c r="Z2" s="4" t="s">
        <v>204</v>
      </c>
      <c r="AA2" s="4" t="s">
        <v>207</v>
      </c>
      <c r="AB2" s="4" t="s">
        <v>258</v>
      </c>
      <c r="AE2" s="4" t="s">
        <v>210</v>
      </c>
      <c r="AF2" s="4" t="s">
        <v>209</v>
      </c>
      <c r="AG2" s="4" t="s">
        <v>213</v>
      </c>
      <c r="AK2" s="58" t="s">
        <v>218</v>
      </c>
      <c r="AL2" s="59" t="e">
        <f>IF(#REF!="","",#REF!)</f>
        <v>#REF!</v>
      </c>
      <c r="AM2" s="59" t="e">
        <f>IF(AL2="","",IF(COUNTIF($AL$1:AL2,AL2)=1,AL2,""))</f>
        <v>#REF!</v>
      </c>
      <c r="AN2" s="59" t="str">
        <f t="array" ref="AN2">IFERROR(INDEX(AM:AM,SMALL(IF(AM:AM&lt;&gt;"",ROW(AM:AM)),ROW(AM2))),"")</f>
        <v/>
      </c>
      <c r="AP2" s="58" t="s">
        <v>218</v>
      </c>
      <c r="AQ2" s="59" t="e">
        <f>IF(#REF!="","",#REF!)</f>
        <v>#REF!</v>
      </c>
      <c r="AR2" s="59" t="e">
        <f t="array" ref="AR2">IF(AQ2="","",IF(COUNTIF($AQ$1:AQ2,AQ2)=1,AQ2,""))</f>
        <v>#REF!</v>
      </c>
      <c r="AS2" s="59" t="str">
        <f t="array" ref="AS2">IFERROR(INDEX(AR:AR,SMALL(IF(AR:AR&lt;&gt;"",ROW(AR:AR)),ROW(AR2))),"")</f>
        <v/>
      </c>
    </row>
    <row r="3" spans="1:45" ht="14.25" x14ac:dyDescent="0.15">
      <c r="A3" s="7">
        <v>1</v>
      </c>
      <c r="B3" s="5" t="s">
        <v>77</v>
      </c>
      <c r="C3" s="8"/>
      <c r="D3" s="9" t="s">
        <v>86</v>
      </c>
      <c r="E3" s="9" t="s">
        <v>87</v>
      </c>
      <c r="F3" s="9" t="s">
        <v>88</v>
      </c>
      <c r="G3" s="9" t="s">
        <v>89</v>
      </c>
      <c r="H3" s="9" t="s">
        <v>90</v>
      </c>
      <c r="I3" s="9" t="s">
        <v>91</v>
      </c>
      <c r="J3" s="9" t="s">
        <v>92</v>
      </c>
      <c r="K3" s="9" t="s">
        <v>93</v>
      </c>
      <c r="L3" s="9" t="s">
        <v>94</v>
      </c>
      <c r="N3" s="10">
        <v>1</v>
      </c>
      <c r="O3" s="82" t="s">
        <v>134</v>
      </c>
      <c r="Q3" s="4" t="s">
        <v>137</v>
      </c>
      <c r="R3" t="s">
        <v>141</v>
      </c>
      <c r="S3" t="s">
        <v>142</v>
      </c>
      <c r="Z3" s="4" t="s">
        <v>264</v>
      </c>
      <c r="AA3" s="4" t="s">
        <v>266</v>
      </c>
      <c r="AB3" s="4" t="s">
        <v>259</v>
      </c>
      <c r="AE3" s="4" t="s">
        <v>211</v>
      </c>
      <c r="AF3" s="4" t="s">
        <v>209</v>
      </c>
      <c r="AG3" s="4" t="s">
        <v>214</v>
      </c>
      <c r="AK3" s="58" t="s">
        <v>219</v>
      </c>
      <c r="AL3" s="59" t="e">
        <f>IF(#REF!="","",#REF!)</f>
        <v>#REF!</v>
      </c>
      <c r="AM3" s="59" t="e">
        <f>IF(AL3="","",IF(COUNTIF($AL$1:AL3,AL3)=1,AL3,""))</f>
        <v>#REF!</v>
      </c>
      <c r="AN3" s="59" t="str">
        <f t="array" ref="AN3">IFERROR(INDEX(AM:AM,SMALL(IF(AM:AM&lt;&gt;"",ROW(AM:AM)),ROW(AM3))),"")</f>
        <v/>
      </c>
      <c r="AP3" s="58" t="s">
        <v>219</v>
      </c>
      <c r="AQ3" s="59" t="e">
        <f>IF(#REF!="","",#REF!)</f>
        <v>#REF!</v>
      </c>
      <c r="AR3" s="59" t="e">
        <f t="array" ref="AR3">IF(AQ3="","",IF(COUNTIF($AQ$1:AQ3,AQ3)=1,AQ3,""))</f>
        <v>#REF!</v>
      </c>
      <c r="AS3" s="59" t="str">
        <f t="array" ref="AS3">IFERROR(INDEX(AR:AR,SMALL(IF(AR:AR&lt;&gt;"",ROW(AR:AR)),ROW(AR3))),"")</f>
        <v/>
      </c>
    </row>
    <row r="4" spans="1:45" ht="14.25" x14ac:dyDescent="0.15">
      <c r="A4" s="7">
        <v>2</v>
      </c>
      <c r="B4" s="5" t="s">
        <v>78</v>
      </c>
      <c r="C4" s="8"/>
      <c r="D4" s="9" t="s">
        <v>95</v>
      </c>
      <c r="E4" s="9" t="s">
        <v>96</v>
      </c>
      <c r="F4" s="9" t="s">
        <v>97</v>
      </c>
      <c r="G4" s="9" t="s">
        <v>98</v>
      </c>
      <c r="H4" s="9" t="s">
        <v>4</v>
      </c>
      <c r="I4" s="9" t="s">
        <v>99</v>
      </c>
      <c r="J4" s="9" t="s">
        <v>100</v>
      </c>
      <c r="K4" s="9" t="s">
        <v>101</v>
      </c>
      <c r="L4" s="9" t="s">
        <v>102</v>
      </c>
      <c r="N4" s="10">
        <v>2</v>
      </c>
      <c r="O4" s="82" t="s">
        <v>13</v>
      </c>
      <c r="Q4" s="4" t="s">
        <v>136</v>
      </c>
      <c r="R4" t="s">
        <v>143</v>
      </c>
      <c r="S4"/>
      <c r="Z4" s="4" t="s">
        <v>265</v>
      </c>
      <c r="AA4" s="4" t="s">
        <v>266</v>
      </c>
      <c r="AB4" s="4" t="s">
        <v>294</v>
      </c>
      <c r="AE4" s="4" t="s">
        <v>205</v>
      </c>
      <c r="AF4" s="4" t="s">
        <v>209</v>
      </c>
      <c r="AG4" s="4" t="s">
        <v>215</v>
      </c>
      <c r="AK4" s="58" t="s">
        <v>220</v>
      </c>
      <c r="AL4" s="59" t="e">
        <f>IF(#REF!="","",#REF!)</f>
        <v>#REF!</v>
      </c>
      <c r="AM4" s="59" t="e">
        <f>IF(AL4="","",IF(COUNTIF($AL$1:AL4,AL4)=1,AL4,""))</f>
        <v>#REF!</v>
      </c>
      <c r="AN4" s="59" t="str">
        <f t="array" ref="AN4">IFERROR(INDEX(AM:AM,SMALL(IF(AM:AM&lt;&gt;"",ROW(AM:AM)),ROW(AM4))),"")</f>
        <v/>
      </c>
      <c r="AP4" s="58" t="s">
        <v>220</v>
      </c>
      <c r="AQ4" s="59" t="e">
        <f>IF(#REF!="","",#REF!)</f>
        <v>#REF!</v>
      </c>
      <c r="AR4" s="59" t="e">
        <f t="array" ref="AR4">IF(AQ4="","",IF(COUNTIF($AQ$1:AQ4,AQ4)=1,AQ4,""))</f>
        <v>#REF!</v>
      </c>
      <c r="AS4" s="59" t="str">
        <f t="array" ref="AS4">IFERROR(INDEX(AR:AR,SMALL(IF(AR:AR&lt;&gt;"",ROW(AR:AR)),ROW(AR4))),"")</f>
        <v/>
      </c>
    </row>
    <row r="5" spans="1:45" ht="14.25" x14ac:dyDescent="0.15">
      <c r="A5" s="7">
        <v>3</v>
      </c>
      <c r="B5" s="5" t="s">
        <v>79</v>
      </c>
      <c r="C5" s="8"/>
      <c r="D5" s="9" t="s">
        <v>103</v>
      </c>
      <c r="E5" s="9" t="s">
        <v>104</v>
      </c>
      <c r="F5" s="9" t="s">
        <v>105</v>
      </c>
      <c r="G5" s="9" t="s">
        <v>106</v>
      </c>
      <c r="H5" s="9" t="s">
        <v>107</v>
      </c>
      <c r="I5" s="9" t="s">
        <v>108</v>
      </c>
      <c r="J5" s="9" t="s">
        <v>109</v>
      </c>
      <c r="K5" s="9" t="s">
        <v>110</v>
      </c>
      <c r="L5" s="9" t="s">
        <v>111</v>
      </c>
      <c r="N5" s="10">
        <v>3</v>
      </c>
      <c r="O5" s="82" t="s">
        <v>14</v>
      </c>
      <c r="Q5" s="4" t="s">
        <v>256</v>
      </c>
      <c r="R5" t="s">
        <v>144</v>
      </c>
      <c r="S5"/>
      <c r="Z5" s="4" t="s">
        <v>203</v>
      </c>
      <c r="AA5" s="4" t="s">
        <v>206</v>
      </c>
      <c r="AB5" s="4" t="s">
        <v>293</v>
      </c>
      <c r="AK5" s="58" t="s">
        <v>221</v>
      </c>
      <c r="AL5" s="59" t="e">
        <f>IF(#REF!="","",#REF!)</f>
        <v>#REF!</v>
      </c>
      <c r="AM5" s="59" t="e">
        <f>IF(AL5="","",IF(COUNTIF($AL$1:AL5,AL5)=1,AL5,""))</f>
        <v>#REF!</v>
      </c>
      <c r="AN5" s="59" t="str">
        <f t="array" ref="AN5">IFERROR(INDEX(AM:AM,SMALL(IF(AM:AM&lt;&gt;"",ROW(AM:AM)),ROW(AM5))),"")</f>
        <v/>
      </c>
      <c r="AP5" s="58" t="s">
        <v>221</v>
      </c>
      <c r="AQ5" s="59" t="e">
        <f>IF(#REF!="","",#REF!)</f>
        <v>#REF!</v>
      </c>
      <c r="AR5" s="59" t="e">
        <f t="array" ref="AR5">IF(AQ5="","",IF(COUNTIF($AQ$1:AQ5,AQ5)=1,AQ5,""))</f>
        <v>#REF!</v>
      </c>
      <c r="AS5" s="59" t="str">
        <f t="array" ref="AS5">IFERROR(INDEX(AR:AR,SMALL(IF(AR:AR&lt;&gt;"",ROW(AR:AR)),ROW(AR5))),"")</f>
        <v/>
      </c>
    </row>
    <row r="6" spans="1:45" ht="14.25" x14ac:dyDescent="0.15">
      <c r="A6" s="7">
        <v>4</v>
      </c>
      <c r="B6" s="5" t="s">
        <v>80</v>
      </c>
      <c r="C6" s="8"/>
      <c r="D6" s="9" t="s">
        <v>112</v>
      </c>
      <c r="E6" s="9" t="s">
        <v>113</v>
      </c>
      <c r="F6" s="9" t="s">
        <v>113</v>
      </c>
      <c r="G6" s="9" t="s">
        <v>114</v>
      </c>
      <c r="H6" s="9" t="s">
        <v>115</v>
      </c>
      <c r="I6" s="9" t="s">
        <v>116</v>
      </c>
      <c r="J6" s="10"/>
      <c r="K6" s="11" t="s">
        <v>117</v>
      </c>
      <c r="L6" s="9" t="s">
        <v>118</v>
      </c>
      <c r="N6" s="10">
        <v>4</v>
      </c>
      <c r="O6" s="82" t="s">
        <v>15</v>
      </c>
      <c r="Q6" s="4" t="s">
        <v>135</v>
      </c>
      <c r="R6" t="s">
        <v>145</v>
      </c>
      <c r="S6"/>
      <c r="Z6" s="4" t="s">
        <v>205</v>
      </c>
      <c r="AA6" s="4" t="s">
        <v>208</v>
      </c>
      <c r="AB6" s="4" t="s">
        <v>260</v>
      </c>
      <c r="AK6" s="84" t="s">
        <v>222</v>
      </c>
      <c r="AL6" s="85" t="e">
        <f>IF(OR(OR(AND(#REF!="文化施設等",#REF!=""),AND(#REF!="文化施設等",#REF!="なし"),#REF!&lt;&gt;"文化施設等")),"",IF(#REF!="","",#REF!))</f>
        <v>#REF!</v>
      </c>
      <c r="AM6" s="59" t="e">
        <f>IF(AL6="","",IF(COUNTIF($AL$1:AL6,AL6)=1,AL6,""))</f>
        <v>#REF!</v>
      </c>
      <c r="AN6" s="59" t="str">
        <f t="array" ref="AN6">IFERROR(INDEX(AM:AM,SMALL(IF(AM:AM&lt;&gt;"",ROW(AM:AM)),ROW(AM6))),"")</f>
        <v/>
      </c>
      <c r="AP6" s="84" t="s">
        <v>222</v>
      </c>
      <c r="AQ6" s="85" t="e">
        <f>IF(OR(OR(AND(#REF!="文化施設等",#REF!=""),AND(#REF!="文化施設等",#REF!="なし"),#REF!&lt;&gt;"文化施設等")),"",IF(#REF!="","",#REF!))</f>
        <v>#REF!</v>
      </c>
      <c r="AR6" s="59" t="e">
        <f t="array" ref="AR6">IF(AQ6="","",IF(COUNTIF($AQ$1:AQ6,AQ6)=1,AQ6,""))</f>
        <v>#REF!</v>
      </c>
      <c r="AS6" s="59" t="str">
        <f t="array" ref="AS6">IFERROR(INDEX(AR:AR,SMALL(IF(AR:AR&lt;&gt;"",ROW(AR:AR)),ROW(AR6))),"")</f>
        <v/>
      </c>
    </row>
    <row r="7" spans="1:45" ht="14.25" x14ac:dyDescent="0.15">
      <c r="A7" s="7">
        <v>5</v>
      </c>
      <c r="B7" s="5" t="s">
        <v>81</v>
      </c>
      <c r="C7" s="8"/>
      <c r="D7" s="9" t="s">
        <v>119</v>
      </c>
      <c r="E7" s="10"/>
      <c r="F7" s="10"/>
      <c r="G7" s="9" t="s">
        <v>120</v>
      </c>
      <c r="H7" s="9" t="s">
        <v>121</v>
      </c>
      <c r="I7" s="9" t="s">
        <v>122</v>
      </c>
      <c r="J7" s="10"/>
      <c r="K7" s="11" t="s">
        <v>123</v>
      </c>
      <c r="L7" s="9" t="s">
        <v>120</v>
      </c>
      <c r="N7" s="10">
        <v>5</v>
      </c>
      <c r="O7" s="82" t="s">
        <v>16</v>
      </c>
      <c r="R7" t="s">
        <v>146</v>
      </c>
      <c r="S7"/>
      <c r="AB7" s="4" t="s">
        <v>257</v>
      </c>
      <c r="AK7" s="84" t="s">
        <v>223</v>
      </c>
      <c r="AL7" s="85" t="e">
        <f>IF(OR(OR(AND(#REF!="文化施設等",#REF!=""),AND(#REF!="文化施設等",#REF!="なし"),#REF!&lt;&gt;"文化施設等")),"",IF(#REF!="","",#REF!))</f>
        <v>#REF!</v>
      </c>
      <c r="AM7" s="59" t="e">
        <f>IF(AL7="","",IF(COUNTIF($AL$1:AL7,AL7)=1,AL7,""))</f>
        <v>#REF!</v>
      </c>
      <c r="AN7" s="59" t="str">
        <f t="array" ref="AN7">IFERROR(INDEX(AM:AM,SMALL(IF(AM:AM&lt;&gt;"",ROW(AM:AM)),ROW(AM7))),"")</f>
        <v/>
      </c>
      <c r="AP7" s="84" t="s">
        <v>223</v>
      </c>
      <c r="AQ7" s="85" t="e">
        <f>IF(OR(OR(AND(#REF!="文化施設等",#REF!=""),AND(#REF!="文化施設等",#REF!="なし"),#REF!&lt;&gt;"文化施設等")),"",IF(#REF!="","",#REF!))</f>
        <v>#REF!</v>
      </c>
      <c r="AR7" s="59" t="e">
        <f t="array" ref="AR7">IF(AQ7="","",IF(COUNTIF($AQ$1:AQ7,AQ7)=1,AQ7,""))</f>
        <v>#REF!</v>
      </c>
      <c r="AS7" s="59" t="str">
        <f t="array" ref="AS7">IFERROR(INDEX(AR:AR,SMALL(IF(AR:AR&lt;&gt;"",ROW(AR:AR)),ROW(AR7))),"")</f>
        <v/>
      </c>
    </row>
    <row r="8" spans="1:45" ht="14.25" x14ac:dyDescent="0.15">
      <c r="A8" s="7">
        <v>6</v>
      </c>
      <c r="B8" s="5" t="s">
        <v>82</v>
      </c>
      <c r="C8" s="8"/>
      <c r="D8" s="9" t="s">
        <v>124</v>
      </c>
      <c r="E8" s="10"/>
      <c r="F8" s="10"/>
      <c r="G8" s="10"/>
      <c r="H8" s="9" t="s">
        <v>125</v>
      </c>
      <c r="I8" s="9" t="s">
        <v>126</v>
      </c>
      <c r="J8" s="10"/>
      <c r="K8" s="9" t="s">
        <v>127</v>
      </c>
      <c r="L8" s="10"/>
      <c r="N8" s="10">
        <v>6</v>
      </c>
      <c r="O8" s="82" t="s">
        <v>17</v>
      </c>
      <c r="R8" t="s">
        <v>147</v>
      </c>
      <c r="S8"/>
      <c r="AB8" s="4" t="s">
        <v>267</v>
      </c>
      <c r="AK8" s="84" t="s">
        <v>224</v>
      </c>
      <c r="AL8" s="85" t="e">
        <f>IF(OR(OR(AND(#REF!="文化施設等",#REF!=""),AND(#REF!="文化施設等",#REF!="なし"),#REF!&lt;&gt;"文化施設等")),"",IF(#REF!="","",#REF!))</f>
        <v>#REF!</v>
      </c>
      <c r="AM8" s="59" t="e">
        <f>IF(AL8="","",IF(COUNTIF($AL$1:AL8,AL8)=1,AL8,""))</f>
        <v>#REF!</v>
      </c>
      <c r="AN8" s="59" t="str">
        <f t="array" ref="AN8">IFERROR(INDEX(AM:AM,SMALL(IF(AM:AM&lt;&gt;"",ROW(AM:AM)),ROW(AM8))),"")</f>
        <v/>
      </c>
      <c r="AP8" s="84" t="s">
        <v>224</v>
      </c>
      <c r="AQ8" s="85" t="e">
        <f>IF(OR(OR(AND(#REF!="文化施設等",#REF!=""),AND(#REF!="文化施設等",#REF!="なし"),#REF!&lt;&gt;"文化施設等")),"",IF(#REF!="","",#REF!))</f>
        <v>#REF!</v>
      </c>
      <c r="AR8" s="59" t="e">
        <f t="array" ref="AR8">IF(AQ8="","",IF(COUNTIF($AQ$1:AQ8,AQ8)=1,AQ8,""))</f>
        <v>#REF!</v>
      </c>
      <c r="AS8" s="59" t="str">
        <f t="array" ref="AS8">IFERROR(INDEX(AR:AR,SMALL(IF(AR:AR&lt;&gt;"",ROW(AR:AR)),ROW(AR8))),"")</f>
        <v/>
      </c>
    </row>
    <row r="9" spans="1:45" ht="14.25" x14ac:dyDescent="0.15">
      <c r="A9" s="7">
        <v>7</v>
      </c>
      <c r="B9" s="5" t="s">
        <v>83</v>
      </c>
      <c r="C9" s="8"/>
      <c r="D9" s="10"/>
      <c r="E9" s="10"/>
      <c r="F9" s="10"/>
      <c r="G9" s="10"/>
      <c r="H9" s="9" t="s">
        <v>128</v>
      </c>
      <c r="I9" s="9" t="s">
        <v>129</v>
      </c>
      <c r="J9" s="10"/>
      <c r="K9" s="9" t="s">
        <v>128</v>
      </c>
      <c r="L9" s="10"/>
      <c r="N9" s="10">
        <v>7</v>
      </c>
      <c r="O9" s="82" t="s">
        <v>18</v>
      </c>
      <c r="R9" t="s">
        <v>148</v>
      </c>
      <c r="S9"/>
      <c r="AB9" s="4" t="s">
        <v>261</v>
      </c>
      <c r="AK9" s="58" t="s">
        <v>225</v>
      </c>
      <c r="AL9" s="59" t="e">
        <f>IF(#REF!="","",#REF!)</f>
        <v>#REF!</v>
      </c>
      <c r="AM9" s="59" t="e">
        <f>IF(AL9="","",IF(COUNTIF($AL$1:AL9,AL9)=1,AL9,""))</f>
        <v>#REF!</v>
      </c>
      <c r="AN9" s="59" t="str">
        <f t="array" ref="AN9">IFERROR(INDEX(AM:AM,SMALL(IF(AM:AM&lt;&gt;"",ROW(AM:AM)),ROW(AM9))),"")</f>
        <v/>
      </c>
      <c r="AP9" s="58" t="s">
        <v>225</v>
      </c>
      <c r="AQ9" s="59" t="e">
        <f>IF(#REF!="","",#REF!)</f>
        <v>#REF!</v>
      </c>
      <c r="AR9" s="59" t="e">
        <f t="array" ref="AR9">IF(AQ9="","",IF(COUNTIF($AQ$1:AQ9,AQ9)=1,AQ9,""))</f>
        <v>#REF!</v>
      </c>
      <c r="AS9" s="59" t="str">
        <f t="array" ref="AS9">IFERROR(INDEX(AR:AR,SMALL(IF(AR:AR&lt;&gt;"",ROW(AR:AR)),ROW(AR9))),"")</f>
        <v/>
      </c>
    </row>
    <row r="10" spans="1:45" ht="14.25" x14ac:dyDescent="0.15">
      <c r="A10" s="7">
        <v>8</v>
      </c>
      <c r="B10" s="5" t="s">
        <v>84</v>
      </c>
      <c r="C10" s="8"/>
      <c r="D10" s="10"/>
      <c r="E10" s="10"/>
      <c r="F10" s="10"/>
      <c r="G10" s="10"/>
      <c r="H10" s="10"/>
      <c r="I10" s="9" t="s">
        <v>133</v>
      </c>
      <c r="J10" s="10"/>
      <c r="K10" s="10"/>
      <c r="L10" s="10"/>
      <c r="N10" s="10">
        <v>8</v>
      </c>
      <c r="O10" s="82" t="s">
        <v>19</v>
      </c>
      <c r="AB10" s="4" t="s">
        <v>262</v>
      </c>
      <c r="AK10" s="58" t="s">
        <v>226</v>
      </c>
      <c r="AL10" s="59" t="e">
        <f>IF(#REF!="","",#REF!)</f>
        <v>#REF!</v>
      </c>
      <c r="AM10" s="59" t="e">
        <f>IF(AL10="","",IF(COUNTIF($AL$1:AL10,AL10)=1,AL10,""))</f>
        <v>#REF!</v>
      </c>
      <c r="AN10" s="59" t="str">
        <f t="array" ref="AN10">IFERROR(INDEX(AM:AM,SMALL(IF(AM:AM&lt;&gt;"",ROW(AM:AM)),ROW(AM10))),"")</f>
        <v/>
      </c>
      <c r="AP10" s="58" t="s">
        <v>226</v>
      </c>
      <c r="AQ10" s="59" t="e">
        <f>IF(#REF!="","",#REF!)</f>
        <v>#REF!</v>
      </c>
      <c r="AR10" s="59" t="e">
        <f t="array" ref="AR10">IF(AQ10="","",IF(COUNTIF($AQ$1:AQ10,AQ10)=1,AQ10,""))</f>
        <v>#REF!</v>
      </c>
      <c r="AS10" s="59" t="str">
        <f t="array" ref="AS10">IFERROR(INDEX(AR:AR,SMALL(IF(AR:AR&lt;&gt;"",ROW(AR:AR)),ROW(AR10))),"")</f>
        <v/>
      </c>
    </row>
    <row r="11" spans="1:45" ht="14.25" x14ac:dyDescent="0.15">
      <c r="A11" s="7">
        <v>9</v>
      </c>
      <c r="B11" s="6" t="s">
        <v>85</v>
      </c>
      <c r="C11" s="12"/>
      <c r="N11" s="10">
        <v>9</v>
      </c>
      <c r="O11" s="82" t="s">
        <v>20</v>
      </c>
      <c r="AB11" s="4" t="s">
        <v>292</v>
      </c>
      <c r="AK11" s="58" t="s">
        <v>227</v>
      </c>
      <c r="AL11" s="59" t="e">
        <f>IF(#REF!="","",#REF!)</f>
        <v>#REF!</v>
      </c>
      <c r="AM11" s="59" t="e">
        <f>IF(AL11="","",IF(COUNTIF($AL$1:AL11,AL11)=1,AL11,""))</f>
        <v>#REF!</v>
      </c>
      <c r="AN11" s="59" t="str">
        <f t="array" ref="AN11">IFERROR(INDEX(AM:AM,SMALL(IF(AM:AM&lt;&gt;"",ROW(AM:AM)),ROW(AM11))),"")</f>
        <v/>
      </c>
      <c r="AP11" s="58" t="s">
        <v>227</v>
      </c>
      <c r="AQ11" s="59" t="e">
        <f>IF(#REF!="","",#REF!)</f>
        <v>#REF!</v>
      </c>
      <c r="AR11" s="59" t="e">
        <f t="array" ref="AR11">IF(AQ11="","",IF(COUNTIF($AQ$1:AQ11,AQ11)=1,AQ11,""))</f>
        <v>#REF!</v>
      </c>
      <c r="AS11" s="59" t="str">
        <f t="array" ref="AS11">IFERROR(INDEX(AR:AR,SMALL(IF(AR:AR&lt;&gt;"",ROW(AR:AR)),ROW(AR11))),"")</f>
        <v/>
      </c>
    </row>
    <row r="12" spans="1:45" x14ac:dyDescent="0.15">
      <c r="N12" s="10">
        <v>10</v>
      </c>
      <c r="O12" s="82" t="s">
        <v>21</v>
      </c>
      <c r="AB12" s="4" t="s">
        <v>263</v>
      </c>
      <c r="AK12" s="58" t="s">
        <v>228</v>
      </c>
      <c r="AL12" s="59" t="e">
        <f>IF(#REF!="","",#REF!)</f>
        <v>#REF!</v>
      </c>
      <c r="AM12" s="59" t="e">
        <f>IF(AL12="","",IF(COUNTIF($AL$1:AL12,AL12)=1,AL12,""))</f>
        <v>#REF!</v>
      </c>
      <c r="AN12" s="59" t="str">
        <f t="array" ref="AN12">IFERROR(INDEX(AM:AM,SMALL(IF(AM:AM&lt;&gt;"",ROW(AM:AM)),ROW(AM12))),"")</f>
        <v/>
      </c>
      <c r="AP12" s="58" t="s">
        <v>228</v>
      </c>
      <c r="AQ12" s="59" t="e">
        <f>IF(#REF!="","",#REF!)</f>
        <v>#REF!</v>
      </c>
      <c r="AR12" s="59" t="e">
        <f t="array" ref="AR12">IF(AQ12="","",IF(COUNTIF($AQ$1:AQ12,AQ12)=1,AQ12,""))</f>
        <v>#REF!</v>
      </c>
      <c r="AS12" s="59" t="str">
        <f t="array" ref="AS12">IFERROR(INDEX(AR:AR,SMALL(IF(AR:AR&lt;&gt;"",ROW(AR:AR)),ROW(AR12))),"")</f>
        <v/>
      </c>
    </row>
    <row r="13" spans="1:45" x14ac:dyDescent="0.15">
      <c r="N13" s="10">
        <v>11</v>
      </c>
      <c r="O13" s="82" t="s">
        <v>22</v>
      </c>
      <c r="R13" s="4" t="s">
        <v>211</v>
      </c>
      <c r="AK13" s="58" t="s">
        <v>229</v>
      </c>
      <c r="AL13" s="59" t="e">
        <f>IF(#REF!="","",#REF!)</f>
        <v>#REF!</v>
      </c>
      <c r="AM13" s="59" t="e">
        <f>IF(AL13="","",IF(COUNTIF($AL$1:AL13,AL13)=1,AL13,""))</f>
        <v>#REF!</v>
      </c>
      <c r="AN13" s="59" t="str">
        <f t="array" ref="AN13">IFERROR(INDEX(AM:AM,SMALL(IF(AM:AM&lt;&gt;"",ROW(AM:AM)),ROW(AM13))),"")</f>
        <v/>
      </c>
      <c r="AP13" s="58" t="s">
        <v>229</v>
      </c>
      <c r="AQ13" s="59" t="e">
        <f>IF(#REF!="","",#REF!)</f>
        <v>#REF!</v>
      </c>
      <c r="AR13" s="59" t="e">
        <f t="array" ref="AR13">IF(AQ13="","",IF(COUNTIF($AQ$1:AQ13,AQ13)=1,AQ13,""))</f>
        <v>#REF!</v>
      </c>
      <c r="AS13" s="59" t="str">
        <f t="array" ref="AS13">IFERROR(INDEX(AR:AR,SMALL(IF(AR:AR&lt;&gt;"",ROW(AR:AR)),ROW(AR13))),"")</f>
        <v/>
      </c>
    </row>
    <row r="14" spans="1:45" x14ac:dyDescent="0.15">
      <c r="E14" s="10" t="s">
        <v>243</v>
      </c>
      <c r="N14" s="10">
        <v>12</v>
      </c>
      <c r="O14" s="82" t="s">
        <v>23</v>
      </c>
      <c r="R14" s="4" t="s">
        <v>307</v>
      </c>
      <c r="AK14" s="84" t="s">
        <v>230</v>
      </c>
      <c r="AL14" s="85" t="e">
        <f>IF(OR(OR(AND(#REF!="文化施設等",#REF!=""),AND(#REF!="文化施設等",#REF!="なし"),#REF!&lt;&gt;"文化施設等")),"",IF(#REF!="","",#REF!))</f>
        <v>#REF!</v>
      </c>
      <c r="AM14" s="59" t="e">
        <f>IF(AL14="","",IF(COUNTIF($AL$1:AL14,AL14)=1,AL14,""))</f>
        <v>#REF!</v>
      </c>
      <c r="AN14" s="59" t="str">
        <f t="array" ref="AN14">IFERROR(INDEX(AM:AM,SMALL(IF(AM:AM&lt;&gt;"",ROW(AM:AM)),ROW(AM14))),"")</f>
        <v/>
      </c>
      <c r="AP14" s="84" t="s">
        <v>230</v>
      </c>
      <c r="AQ14" s="85" t="e">
        <f>IF(OR(OR(AND(#REF!="文化施設等",#REF!=""),AND(#REF!="文化施設等",#REF!="なし"),#REF!&lt;&gt;"文化施設等")),"",IF(#REF!="","",#REF!))</f>
        <v>#REF!</v>
      </c>
      <c r="AR14" s="59" t="e">
        <f t="array" ref="AR14">IF(AQ14="","",IF(COUNTIF($AQ$1:AQ14,AQ14)=1,AQ14,""))</f>
        <v>#REF!</v>
      </c>
      <c r="AS14" s="59" t="str">
        <f t="array" ref="AS14">IFERROR(INDEX(AR:AR,SMALL(IF(AR:AR&lt;&gt;"",ROW(AR:AR)),ROW(AR14))),"")</f>
        <v/>
      </c>
    </row>
    <row r="15" spans="1:45" x14ac:dyDescent="0.15">
      <c r="E15" s="10" t="s">
        <v>245</v>
      </c>
      <c r="N15" s="10">
        <v>13</v>
      </c>
      <c r="O15" s="82" t="s">
        <v>24</v>
      </c>
      <c r="Z15" s="4" t="s">
        <v>297</v>
      </c>
      <c r="AA15" s="4" t="s">
        <v>208</v>
      </c>
      <c r="AK15" s="84" t="s">
        <v>236</v>
      </c>
      <c r="AL15" s="85" t="e">
        <f>IF(OR(OR(AND(#REF!="文化施設等",#REF!=""),AND(#REF!="文化施設等",#REF!="なし"),#REF!&lt;&gt;"文化施設等")),"",IF(#REF!="","",#REF!))</f>
        <v>#REF!</v>
      </c>
      <c r="AM15" s="59" t="e">
        <f>IF(AL15="","",IF(COUNTIF($AL$1:AL15,AL15)=1,AL15,""))</f>
        <v>#REF!</v>
      </c>
      <c r="AN15" s="59" t="str">
        <f t="array" ref="AN15">IFERROR(INDEX(AM:AM,SMALL(IF(AM:AM&lt;&gt;"",ROW(AM:AM)),ROW(AM15))),"")</f>
        <v/>
      </c>
      <c r="AP15" s="84" t="s">
        <v>236</v>
      </c>
      <c r="AQ15" s="85" t="e">
        <f>IF(OR(OR(AND(#REF!="文化施設等",#REF!=""),AND(#REF!="文化施設等",#REF!="なし"),#REF!&lt;&gt;"文化施設等")),"",IF(#REF!="","",#REF!))</f>
        <v>#REF!</v>
      </c>
      <c r="AR15" s="59" t="e">
        <f t="array" ref="AR15">IF(AQ15="","",IF(COUNTIF($AQ$1:AQ15,AQ15)=1,AQ15,""))</f>
        <v>#REF!</v>
      </c>
      <c r="AS15" s="59" t="str">
        <f t="array" ref="AS15">IFERROR(INDEX(AR:AR,SMALL(IF(AR:AR&lt;&gt;"",ROW(AR:AR)),ROW(AR15))),"")</f>
        <v/>
      </c>
    </row>
    <row r="16" spans="1:45" x14ac:dyDescent="0.15">
      <c r="E16" s="10" t="s">
        <v>246</v>
      </c>
      <c r="N16" s="10">
        <v>14</v>
      </c>
      <c r="O16" s="82" t="s">
        <v>25</v>
      </c>
      <c r="Z16" s="4" t="s">
        <v>298</v>
      </c>
      <c r="AA16" s="4" t="s">
        <v>299</v>
      </c>
      <c r="AK16" s="84" t="s">
        <v>237</v>
      </c>
      <c r="AL16" s="85" t="e">
        <f>IF(OR(OR(AND(#REF!="文化施設等",#REF!=""),AND(#REF!="文化施設等",#REF!="なし"),#REF!&lt;&gt;"文化施設等")),"",IF(#REF!="","",#REF!))</f>
        <v>#REF!</v>
      </c>
      <c r="AM16" s="59" t="e">
        <f>IF(AL16="","",IF(COUNTIF($AL$1:AL16,AL16)=1,AL16,""))</f>
        <v>#REF!</v>
      </c>
      <c r="AN16" s="59" t="str">
        <f t="array" ref="AN16">IFERROR(INDEX(AM:AM,SMALL(IF(AM:AM&lt;&gt;"",ROW(AM:AM)),ROW(AM16))),"")</f>
        <v/>
      </c>
      <c r="AP16" s="84" t="s">
        <v>237</v>
      </c>
      <c r="AQ16" s="85" t="e">
        <f>IF(OR(OR(AND(#REF!="文化施設等",#REF!=""),AND(#REF!="文化施設等",#REF!="なし"),#REF!&lt;&gt;"文化施設等")),"",IF(#REF!="","",#REF!))</f>
        <v>#REF!</v>
      </c>
      <c r="AR16" s="59" t="e">
        <f t="array" ref="AR16">IF(AQ16="","",IF(COUNTIF($AQ$1:AQ16,AQ16)=1,AQ16,""))</f>
        <v>#REF!</v>
      </c>
      <c r="AS16" s="59" t="str">
        <f t="array" ref="AS16">IFERROR(INDEX(AR:AR,SMALL(IF(AR:AR&lt;&gt;"",ROW(AR:AR)),ROW(AR16))),"")</f>
        <v/>
      </c>
    </row>
    <row r="17" spans="5:45" x14ac:dyDescent="0.15">
      <c r="E17" s="10" t="s">
        <v>247</v>
      </c>
      <c r="N17" s="10">
        <v>15</v>
      </c>
      <c r="O17" s="82" t="s">
        <v>26</v>
      </c>
      <c r="AK17" s="58" t="s">
        <v>231</v>
      </c>
      <c r="AL17" s="59" t="e">
        <f>IF(#REF!="","",#REF!)</f>
        <v>#REF!</v>
      </c>
      <c r="AM17" s="59" t="e">
        <f>IF(AL17="","",IF(COUNTIF($AL$1:AL17,AL17)=1,AL17,""))</f>
        <v>#REF!</v>
      </c>
      <c r="AN17" s="59" t="str">
        <f t="array" ref="AN17">IFERROR(INDEX(AM:AM,SMALL(IF(AM:AM&lt;&gt;"",ROW(AM:AM)),ROW(AM17))),"")</f>
        <v/>
      </c>
      <c r="AP17" s="58" t="s">
        <v>231</v>
      </c>
      <c r="AQ17" s="59" t="e">
        <f>IF(#REF!="","",#REF!)</f>
        <v>#REF!</v>
      </c>
      <c r="AR17" s="59" t="e">
        <f t="array" ref="AR17">IF(AQ17="","",IF(COUNTIF($AQ$1:AQ17,AQ17)=1,AQ17,""))</f>
        <v>#REF!</v>
      </c>
      <c r="AS17" s="59" t="str">
        <f t="array" ref="AS17">IFERROR(INDEX(AR:AR,SMALL(IF(AR:AR&lt;&gt;"",ROW(AR:AR)),ROW(AR17))),"")</f>
        <v/>
      </c>
    </row>
    <row r="18" spans="5:45" x14ac:dyDescent="0.15">
      <c r="E18" s="10" t="s">
        <v>248</v>
      </c>
      <c r="N18" s="10">
        <v>16</v>
      </c>
      <c r="O18" s="82" t="s">
        <v>27</v>
      </c>
      <c r="AK18" s="58" t="s">
        <v>232</v>
      </c>
      <c r="AL18" s="59" t="e">
        <f>IF(#REF!="","",#REF!)</f>
        <v>#REF!</v>
      </c>
      <c r="AM18" s="59" t="e">
        <f>IF(AL18="","",IF(COUNTIF($AL$1:AL18,AL18)=1,AL18,""))</f>
        <v>#REF!</v>
      </c>
      <c r="AN18" s="59" t="str">
        <f t="array" ref="AN18">IFERROR(INDEX(AM:AM,SMALL(IF(AM:AM&lt;&gt;"",ROW(AM:AM)),ROW(AM18))),"")</f>
        <v/>
      </c>
      <c r="AP18" s="58" t="s">
        <v>232</v>
      </c>
      <c r="AQ18" s="59" t="e">
        <f>IF(#REF!="","",#REF!)</f>
        <v>#REF!</v>
      </c>
      <c r="AR18" s="59" t="e">
        <f t="array" ref="AR18">IF(AQ18="","",IF(COUNTIF($AQ$1:AQ18,AQ18)=1,AQ18,""))</f>
        <v>#REF!</v>
      </c>
      <c r="AS18" s="59" t="str">
        <f t="array" ref="AS18">IFERROR(INDEX(AR:AR,SMALL(IF(AR:AR&lt;&gt;"",ROW(AR:AR)),ROW(AR18))),"")</f>
        <v/>
      </c>
    </row>
    <row r="19" spans="5:45" x14ac:dyDescent="0.15">
      <c r="E19" s="10" t="s">
        <v>249</v>
      </c>
      <c r="N19" s="10">
        <v>17</v>
      </c>
      <c r="O19" s="82" t="s">
        <v>28</v>
      </c>
      <c r="AK19" s="58" t="s">
        <v>233</v>
      </c>
      <c r="AL19" s="59" t="e">
        <f>IF(#REF!="","",#REF!)</f>
        <v>#REF!</v>
      </c>
      <c r="AM19" s="59" t="e">
        <f>IF(AL19="","",IF(COUNTIF($AL$1:AL19,AL19)=1,AL19,""))</f>
        <v>#REF!</v>
      </c>
      <c r="AN19" s="59" t="str">
        <f t="array" ref="AN19">IFERROR(INDEX(AM:AM,SMALL(IF(AM:AM&lt;&gt;"",ROW(AM:AM)),ROW(AM19))),"")</f>
        <v/>
      </c>
      <c r="AP19" s="58" t="s">
        <v>233</v>
      </c>
      <c r="AQ19" s="59" t="e">
        <f>IF(#REF!="","",#REF!)</f>
        <v>#REF!</v>
      </c>
      <c r="AR19" s="59" t="e">
        <f t="array" ref="AR19">IF(AQ19="","",IF(COUNTIF($AQ$1:AQ19,AQ19)=1,AQ19,""))</f>
        <v>#REF!</v>
      </c>
      <c r="AS19" s="59" t="str">
        <f t="array" ref="AS19">IFERROR(INDEX(AR:AR,SMALL(IF(AR:AR&lt;&gt;"",ROW(AR:AR)),ROW(AR19))),"")</f>
        <v/>
      </c>
    </row>
    <row r="20" spans="5:45" x14ac:dyDescent="0.15">
      <c r="E20" s="10" t="s">
        <v>250</v>
      </c>
      <c r="N20" s="10">
        <v>18</v>
      </c>
      <c r="O20" s="82" t="s">
        <v>29</v>
      </c>
      <c r="AK20" s="58" t="s">
        <v>234</v>
      </c>
      <c r="AL20" s="59" t="e">
        <f>IF(#REF!="","",#REF!)</f>
        <v>#REF!</v>
      </c>
      <c r="AM20" s="59" t="e">
        <f>IF(AL20="","",IF(COUNTIF($AL$1:AL20,AL20)=1,AL20,""))</f>
        <v>#REF!</v>
      </c>
      <c r="AN20" s="59" t="str">
        <f t="array" ref="AN20">IFERROR(INDEX(AM:AM,SMALL(IF(AM:AM&lt;&gt;"",ROW(AM:AM)),ROW(AM20))),"")</f>
        <v/>
      </c>
      <c r="AP20" s="58" t="s">
        <v>234</v>
      </c>
      <c r="AQ20" s="59" t="e">
        <f>IF(#REF!="","",#REF!)</f>
        <v>#REF!</v>
      </c>
      <c r="AR20" s="59" t="e">
        <f t="array" ref="AR20">IF(AQ20="","",IF(COUNTIF($AQ$1:AQ20,AQ20)=1,AQ20,""))</f>
        <v>#REF!</v>
      </c>
      <c r="AS20" s="59" t="str">
        <f t="array" ref="AS20">IFERROR(INDEX(AR:AR,SMALL(IF(AR:AR&lt;&gt;"",ROW(AR:AR)),ROW(AR20))),"")</f>
        <v/>
      </c>
    </row>
    <row r="21" spans="5:45" x14ac:dyDescent="0.15">
      <c r="E21" s="10" t="s">
        <v>251</v>
      </c>
      <c r="N21" s="10">
        <v>19</v>
      </c>
      <c r="O21" s="82" t="s">
        <v>30</v>
      </c>
      <c r="AK21" s="58" t="s">
        <v>235</v>
      </c>
      <c r="AL21" s="59" t="e">
        <f>IF(#REF!="","",#REF!)</f>
        <v>#REF!</v>
      </c>
      <c r="AM21" s="59" t="e">
        <f>IF(AL21="","",IF(COUNTIF($AL$1:AL21,AL21)=1,AL21,""))</f>
        <v>#REF!</v>
      </c>
      <c r="AN21" s="59" t="str">
        <f t="array" ref="AN21">IFERROR(INDEX(AM:AM,SMALL(IF(AM:AM&lt;&gt;"",ROW(AM:AM)),ROW(AM21))),"")</f>
        <v/>
      </c>
      <c r="AP21" s="58" t="s">
        <v>235</v>
      </c>
      <c r="AQ21" s="59" t="e">
        <f>IF(#REF!="","",#REF!)</f>
        <v>#REF!</v>
      </c>
      <c r="AR21" s="59" t="e">
        <f t="array" ref="AR21">IF(AQ21="","",IF(COUNTIF($AQ$1:AQ21,AQ21)=1,AQ21,""))</f>
        <v>#REF!</v>
      </c>
      <c r="AS21" s="59" t="str">
        <f t="array" ref="AS21">IFERROR(INDEX(AR:AR,SMALL(IF(AR:AR&lt;&gt;"",ROW(AR:AR)),ROW(AR21))),"")</f>
        <v/>
      </c>
    </row>
    <row r="22" spans="5:45" x14ac:dyDescent="0.15">
      <c r="E22" s="10" t="s">
        <v>252</v>
      </c>
      <c r="N22" s="10">
        <v>20</v>
      </c>
      <c r="O22" s="82" t="s">
        <v>31</v>
      </c>
      <c r="AK22" s="84" t="s">
        <v>238</v>
      </c>
      <c r="AL22" s="85" t="e">
        <f>IF(OR(OR(AND(#REF!="文化施設等",#REF!=""),AND(#REF!="文化施設等",#REF!="なし"),#REF!&lt;&gt;"文化施設等")),"",IF(#REF!="","",#REF!))</f>
        <v>#REF!</v>
      </c>
      <c r="AM22" s="59" t="e">
        <f>IF(AL22="","",IF(COUNTIF($AL$1:AL22,AL22)=1,AL22,""))</f>
        <v>#REF!</v>
      </c>
      <c r="AN22" s="59" t="str">
        <f t="array" ref="AN22">IFERROR(INDEX(AM:AM,SMALL(IF(AM:AM&lt;&gt;"",ROW(AM:AM)),ROW(AM22))),"")</f>
        <v/>
      </c>
      <c r="AP22" s="84" t="s">
        <v>238</v>
      </c>
      <c r="AQ22" s="85" t="e">
        <f>IF(OR(OR(AND(#REF!="文化施設等",#REF!=""),AND(#REF!="文化施設等",#REF!="なし"),#REF!&lt;&gt;"文化施設等")),"",IF(#REF!="","",#REF!))</f>
        <v>#REF!</v>
      </c>
      <c r="AR22" s="59" t="e">
        <f t="array" ref="AR22">IF(AQ22="","",IF(COUNTIF($AQ$1:AQ22,AQ22)=1,AQ22,""))</f>
        <v>#REF!</v>
      </c>
      <c r="AS22" s="59" t="str">
        <f t="array" ref="AS22">IFERROR(INDEX(AR:AR,SMALL(IF(AR:AR&lt;&gt;"",ROW(AR:AR)),ROW(AR22))),"")</f>
        <v/>
      </c>
    </row>
    <row r="23" spans="5:45" x14ac:dyDescent="0.15">
      <c r="E23" s="10" t="s">
        <v>253</v>
      </c>
      <c r="N23" s="10">
        <v>21</v>
      </c>
      <c r="O23" s="82" t="s">
        <v>32</v>
      </c>
      <c r="AK23" s="84" t="s">
        <v>239</v>
      </c>
      <c r="AL23" s="85" t="e">
        <f>IF(OR(OR(AND(#REF!="文化施設等",#REF!=""),AND(#REF!="文化施設等",#REF!="なし"),#REF!&lt;&gt;"文化施設等")),"",IF(#REF!="","",#REF!))</f>
        <v>#REF!</v>
      </c>
      <c r="AM23" s="59" t="e">
        <f>IF(AL23="","",IF(COUNTIF($AL$1:AL23,AL23)=1,AL23,""))</f>
        <v>#REF!</v>
      </c>
      <c r="AN23" s="59" t="str">
        <f t="array" ref="AN23">IFERROR(INDEX(AM:AM,SMALL(IF(AM:AM&lt;&gt;"",ROW(AM:AM)),ROW(AM23))),"")</f>
        <v/>
      </c>
      <c r="AP23" s="84" t="s">
        <v>239</v>
      </c>
      <c r="AQ23" s="85" t="e">
        <f>IF(OR(OR(AND(#REF!="文化施設等",#REF!=""),AND(#REF!="文化施設等",#REF!="なし"),#REF!&lt;&gt;"文化施設等")),"",IF(#REF!="","",#REF!))</f>
        <v>#REF!</v>
      </c>
      <c r="AR23" s="59" t="e">
        <f t="array" ref="AR23">IF(AQ23="","",IF(COUNTIF($AQ$1:AQ23,AQ23)=1,AQ23,""))</f>
        <v>#REF!</v>
      </c>
      <c r="AS23" s="59" t="str">
        <f t="array" ref="AS23">IFERROR(INDEX(AR:AR,SMALL(IF(AR:AR&lt;&gt;"",ROW(AR:AR)),ROW(AR23))),"")</f>
        <v/>
      </c>
    </row>
    <row r="24" spans="5:45" x14ac:dyDescent="0.15">
      <c r="E24" s="10" t="s">
        <v>254</v>
      </c>
      <c r="N24" s="10">
        <v>22</v>
      </c>
      <c r="O24" s="82" t="s">
        <v>33</v>
      </c>
      <c r="AK24" s="84" t="s">
        <v>240</v>
      </c>
      <c r="AL24" s="85" t="e">
        <f>IF(OR(OR(AND(#REF!="文化施設等",#REF!=""),AND(#REF!="文化施設等",#REF!="なし"),#REF!&lt;&gt;"文化施設等")),"",IF(#REF!="","",#REF!))</f>
        <v>#REF!</v>
      </c>
      <c r="AM24" s="59" t="e">
        <f>IF(AL24="","",IF(COUNTIF($AL$1:AL24,AL24)=1,AL24,""))</f>
        <v>#REF!</v>
      </c>
      <c r="AN24" s="59" t="str">
        <f t="array" ref="AN24">IFERROR(INDEX(AM:AM,SMALL(IF(AM:AM&lt;&gt;"",ROW(AM:AM)),ROW(AM24))),"")</f>
        <v/>
      </c>
      <c r="AP24" s="84" t="s">
        <v>240</v>
      </c>
      <c r="AQ24" s="85" t="e">
        <f>IF(OR(OR(AND(#REF!="文化施設等",#REF!=""),AND(#REF!="文化施設等",#REF!="なし"),#REF!&lt;&gt;"文化施設等")),"",IF(#REF!="","",#REF!))</f>
        <v>#REF!</v>
      </c>
      <c r="AR24" s="59" t="e">
        <f t="array" ref="AR24">IF(AQ24="","",IF(COUNTIF($AQ$1:AQ24,AQ24)=1,AQ24,""))</f>
        <v>#REF!</v>
      </c>
      <c r="AS24" s="59" t="str">
        <f t="array" ref="AS24">IFERROR(INDEX(AR:AR,SMALL(IF(AR:AR&lt;&gt;"",ROW(AR:AR)),ROW(AR24))),"")</f>
        <v/>
      </c>
    </row>
    <row r="25" spans="5:45" x14ac:dyDescent="0.15">
      <c r="E25" s="10" t="s">
        <v>244</v>
      </c>
      <c r="N25" s="10">
        <v>23</v>
      </c>
      <c r="O25" s="82" t="s">
        <v>34</v>
      </c>
      <c r="AK25" s="973" t="s">
        <v>300</v>
      </c>
      <c r="AL25" s="973"/>
      <c r="AM25" s="973"/>
      <c r="AN25" s="973"/>
      <c r="AP25" s="973" t="s">
        <v>301</v>
      </c>
      <c r="AQ25" s="973"/>
      <c r="AR25" s="973"/>
      <c r="AS25" s="973"/>
    </row>
    <row r="26" spans="5:45" x14ac:dyDescent="0.15">
      <c r="N26" s="10">
        <v>24</v>
      </c>
      <c r="O26" s="82" t="s">
        <v>35</v>
      </c>
    </row>
    <row r="27" spans="5:45" x14ac:dyDescent="0.15">
      <c r="N27" s="10">
        <v>25</v>
      </c>
      <c r="O27" s="82" t="s">
        <v>36</v>
      </c>
    </row>
    <row r="28" spans="5:45" x14ac:dyDescent="0.15">
      <c r="N28" s="10">
        <v>26</v>
      </c>
      <c r="O28" s="82" t="s">
        <v>37</v>
      </c>
    </row>
    <row r="29" spans="5:45" x14ac:dyDescent="0.15">
      <c r="N29" s="10">
        <v>27</v>
      </c>
      <c r="O29" s="82" t="s">
        <v>38</v>
      </c>
    </row>
    <row r="30" spans="5:45" x14ac:dyDescent="0.15">
      <c r="N30" s="10">
        <v>28</v>
      </c>
      <c r="O30" s="82" t="s">
        <v>39</v>
      </c>
    </row>
    <row r="31" spans="5:45" x14ac:dyDescent="0.15">
      <c r="N31" s="10">
        <v>29</v>
      </c>
      <c r="O31" s="82" t="s">
        <v>40</v>
      </c>
    </row>
    <row r="32" spans="5:45" x14ac:dyDescent="0.15">
      <c r="N32" s="10">
        <v>30</v>
      </c>
      <c r="O32" s="82" t="s">
        <v>41</v>
      </c>
    </row>
    <row r="33" spans="14:15" x14ac:dyDescent="0.15">
      <c r="N33" s="10">
        <v>31</v>
      </c>
      <c r="O33" s="82" t="s">
        <v>42</v>
      </c>
    </row>
    <row r="34" spans="14:15" x14ac:dyDescent="0.15">
      <c r="N34" s="10">
        <v>32</v>
      </c>
      <c r="O34" s="82" t="s">
        <v>43</v>
      </c>
    </row>
    <row r="35" spans="14:15" x14ac:dyDescent="0.15">
      <c r="N35" s="10">
        <v>33</v>
      </c>
      <c r="O35" s="82" t="s">
        <v>44</v>
      </c>
    </row>
    <row r="36" spans="14:15" x14ac:dyDescent="0.15">
      <c r="N36" s="10">
        <v>34</v>
      </c>
      <c r="O36" s="82" t="s">
        <v>45</v>
      </c>
    </row>
    <row r="37" spans="14:15" x14ac:dyDescent="0.15">
      <c r="N37" s="10">
        <v>35</v>
      </c>
      <c r="O37" s="82" t="s">
        <v>46</v>
      </c>
    </row>
    <row r="38" spans="14:15" x14ac:dyDescent="0.15">
      <c r="N38" s="10">
        <v>36</v>
      </c>
      <c r="O38" s="82" t="s">
        <v>47</v>
      </c>
    </row>
    <row r="39" spans="14:15" x14ac:dyDescent="0.15">
      <c r="N39" s="10">
        <v>37</v>
      </c>
      <c r="O39" s="82" t="s">
        <v>48</v>
      </c>
    </row>
    <row r="40" spans="14:15" x14ac:dyDescent="0.15">
      <c r="N40" s="10">
        <v>38</v>
      </c>
      <c r="O40" s="82" t="s">
        <v>49</v>
      </c>
    </row>
    <row r="41" spans="14:15" x14ac:dyDescent="0.15">
      <c r="N41" s="10">
        <v>39</v>
      </c>
      <c r="O41" s="82" t="s">
        <v>50</v>
      </c>
    </row>
    <row r="42" spans="14:15" x14ac:dyDescent="0.15">
      <c r="N42" s="10">
        <v>40</v>
      </c>
      <c r="O42" s="82" t="s">
        <v>51</v>
      </c>
    </row>
    <row r="43" spans="14:15" x14ac:dyDescent="0.15">
      <c r="N43" s="10">
        <v>41</v>
      </c>
      <c r="O43" s="82" t="s">
        <v>52</v>
      </c>
    </row>
    <row r="44" spans="14:15" x14ac:dyDescent="0.15">
      <c r="N44" s="10">
        <v>42</v>
      </c>
      <c r="O44" s="82" t="s">
        <v>53</v>
      </c>
    </row>
    <row r="45" spans="14:15" x14ac:dyDescent="0.15">
      <c r="N45" s="10">
        <v>43</v>
      </c>
      <c r="O45" s="82" t="s">
        <v>54</v>
      </c>
    </row>
    <row r="46" spans="14:15" x14ac:dyDescent="0.15">
      <c r="N46" s="10">
        <v>44</v>
      </c>
      <c r="O46" s="82" t="s">
        <v>55</v>
      </c>
    </row>
    <row r="47" spans="14:15" x14ac:dyDescent="0.15">
      <c r="N47" s="10">
        <v>45</v>
      </c>
      <c r="O47" s="82" t="s">
        <v>56</v>
      </c>
    </row>
    <row r="48" spans="14:15" x14ac:dyDescent="0.15">
      <c r="N48" s="10">
        <v>46</v>
      </c>
      <c r="O48" s="82" t="s">
        <v>57</v>
      </c>
    </row>
    <row r="49" spans="14:15" x14ac:dyDescent="0.15">
      <c r="N49" s="10">
        <v>47</v>
      </c>
      <c r="O49" s="82" t="s">
        <v>58</v>
      </c>
    </row>
    <row r="50" spans="14:15" x14ac:dyDescent="0.15">
      <c r="N50" s="10">
        <v>48</v>
      </c>
      <c r="O50" s="10" t="s">
        <v>59</v>
      </c>
    </row>
    <row r="51" spans="14:15" x14ac:dyDescent="0.15">
      <c r="N51" s="10">
        <v>49</v>
      </c>
      <c r="O51" s="10" t="s">
        <v>60</v>
      </c>
    </row>
    <row r="52" spans="14:15" x14ac:dyDescent="0.15">
      <c r="N52" s="10">
        <v>50</v>
      </c>
      <c r="O52" s="10" t="s">
        <v>61</v>
      </c>
    </row>
    <row r="53" spans="14:15" x14ac:dyDescent="0.15">
      <c r="N53" s="10">
        <v>51</v>
      </c>
      <c r="O53" s="10" t="s">
        <v>62</v>
      </c>
    </row>
    <row r="54" spans="14:15" x14ac:dyDescent="0.15">
      <c r="N54" s="10">
        <v>52</v>
      </c>
      <c r="O54" s="10" t="s">
        <v>131</v>
      </c>
    </row>
    <row r="55" spans="14:15" x14ac:dyDescent="0.15">
      <c r="N55" s="10">
        <v>53</v>
      </c>
      <c r="O55" s="10" t="s">
        <v>63</v>
      </c>
    </row>
    <row r="56" spans="14:15" x14ac:dyDescent="0.15">
      <c r="N56" s="10">
        <v>54</v>
      </c>
      <c r="O56" s="10" t="s">
        <v>64</v>
      </c>
    </row>
    <row r="57" spans="14:15" x14ac:dyDescent="0.15">
      <c r="N57" s="10">
        <v>55</v>
      </c>
      <c r="O57" s="10" t="s">
        <v>65</v>
      </c>
    </row>
    <row r="58" spans="14:15" x14ac:dyDescent="0.15">
      <c r="N58" s="10">
        <v>56</v>
      </c>
      <c r="O58" s="10" t="s">
        <v>66</v>
      </c>
    </row>
    <row r="59" spans="14:15" x14ac:dyDescent="0.15">
      <c r="N59" s="10">
        <v>57</v>
      </c>
      <c r="O59" s="10" t="s">
        <v>67</v>
      </c>
    </row>
    <row r="60" spans="14:15" x14ac:dyDescent="0.15">
      <c r="N60" s="10">
        <v>58</v>
      </c>
      <c r="O60" s="10" t="s">
        <v>68</v>
      </c>
    </row>
    <row r="61" spans="14:15" x14ac:dyDescent="0.15">
      <c r="N61" s="10">
        <v>59</v>
      </c>
      <c r="O61" s="10" t="s">
        <v>69</v>
      </c>
    </row>
    <row r="62" spans="14:15" x14ac:dyDescent="0.15">
      <c r="N62" s="10">
        <v>60</v>
      </c>
      <c r="O62" s="10" t="s">
        <v>70</v>
      </c>
    </row>
    <row r="63" spans="14:15" x14ac:dyDescent="0.15">
      <c r="N63" s="10">
        <v>61</v>
      </c>
      <c r="O63" s="10" t="s">
        <v>71</v>
      </c>
    </row>
    <row r="64" spans="14:15" x14ac:dyDescent="0.15">
      <c r="N64" s="10">
        <v>62</v>
      </c>
      <c r="O64" s="10" t="s">
        <v>72</v>
      </c>
    </row>
    <row r="65" spans="14:15" x14ac:dyDescent="0.15">
      <c r="N65" s="10">
        <v>63</v>
      </c>
      <c r="O65" s="10" t="s">
        <v>73</v>
      </c>
    </row>
    <row r="66" spans="14:15" x14ac:dyDescent="0.15">
      <c r="N66" s="10">
        <v>64</v>
      </c>
      <c r="O66" s="10" t="s">
        <v>74</v>
      </c>
    </row>
    <row r="67" spans="14:15" x14ac:dyDescent="0.15">
      <c r="N67" s="10">
        <v>65</v>
      </c>
      <c r="O67" s="10" t="s">
        <v>75</v>
      </c>
    </row>
    <row r="68" spans="14:15" x14ac:dyDescent="0.15">
      <c r="N68" s="10">
        <v>66</v>
      </c>
      <c r="O68" s="10" t="s">
        <v>76</v>
      </c>
    </row>
    <row r="69" spans="14:15" x14ac:dyDescent="0.15">
      <c r="N69" s="10">
        <v>67</v>
      </c>
      <c r="O69" s="10" t="s">
        <v>132</v>
      </c>
    </row>
  </sheetData>
  <mergeCells count="2">
    <mergeCell ref="AK25:AN25"/>
    <mergeCell ref="AP25:AS25"/>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34</vt:i4>
      </vt:variant>
    </vt:vector>
  </HeadingPairs>
  <TitlesOfParts>
    <vt:vector size="49" baseType="lpstr">
      <vt:lpstr>R5_派遣</vt:lpstr>
      <vt:lpstr>【様式9】実施報告書 </vt:lpstr>
      <vt:lpstr>【様式10】講師</vt:lpstr>
      <vt:lpstr>【様式10】補助者①</vt:lpstr>
      <vt:lpstr>【様式10】補助者②</vt:lpstr>
      <vt:lpstr>【様式10】補助者③</vt:lpstr>
      <vt:lpstr>【様式10】補助者④</vt:lpstr>
      <vt:lpstr>【様式10】補助者⑤</vt:lpstr>
      <vt:lpstr>【様式10】補助者⑥</vt:lpstr>
      <vt:lpstr>【様式10】補助者⑦</vt:lpstr>
      <vt:lpstr>【様式10】補助者⑧</vt:lpstr>
      <vt:lpstr>【参考】領収書貼付シート</vt:lpstr>
      <vt:lpstr>【様式9】実施報告書  (記入例)</vt:lpstr>
      <vt:lpstr>【様式10】講師 ・補助者(記入例）</vt:lpstr>
      <vt:lpstr>選択肢</vt:lpstr>
      <vt:lpstr>【参考】領収書貼付シート!Print_Area</vt:lpstr>
      <vt:lpstr>【様式10】講師!Print_Area</vt:lpstr>
      <vt:lpstr>'【様式10】講師 ・補助者(記入例）'!Print_Area</vt:lpstr>
      <vt:lpstr>【様式10】補助者①!Print_Area</vt:lpstr>
      <vt:lpstr>【様式10】補助者②!Print_Area</vt:lpstr>
      <vt:lpstr>【様式10】補助者③!Print_Area</vt:lpstr>
      <vt:lpstr>【様式10】補助者④!Print_Area</vt:lpstr>
      <vt:lpstr>【様式10】補助者⑤!Print_Area</vt:lpstr>
      <vt:lpstr>【様式10】補助者⑥!Print_Area</vt:lpstr>
      <vt:lpstr>【様式10】補助者⑦!Print_Area</vt:lpstr>
      <vt:lpstr>【様式10】補助者⑧!Print_Area</vt:lpstr>
      <vt:lpstr>'【様式9】実施報告書 '!Print_Area</vt:lpstr>
      <vt:lpstr>'【様式9】実施報告書  (記入例)'!Print_Area</vt:lpstr>
      <vt:lpstr>その他</vt:lpstr>
      <vt:lpstr>その他位置付け</vt:lpstr>
      <vt:lpstr>メディア芸術</vt:lpstr>
      <vt:lpstr>演劇</vt:lpstr>
      <vt:lpstr>音楽</vt:lpstr>
      <vt:lpstr>会場</vt:lpstr>
      <vt:lpstr>学級単位</vt:lpstr>
      <vt:lpstr>学年単位</vt:lpstr>
      <vt:lpstr>教科の位置付け</vt:lpstr>
      <vt:lpstr>教科名</vt:lpstr>
      <vt:lpstr>生活文化</vt:lpstr>
      <vt:lpstr>大項目</vt:lpstr>
      <vt:lpstr>大衆芸能</vt:lpstr>
      <vt:lpstr>伝統芸能</vt:lpstr>
      <vt:lpstr>都道府県1</vt:lpstr>
      <vt:lpstr>都道府県2</vt:lpstr>
      <vt:lpstr>特別活動名</vt:lpstr>
      <vt:lpstr>美術</vt:lpstr>
      <vt:lpstr>舞踊</vt:lpstr>
      <vt:lpstr>文学</vt:lpstr>
      <vt:lpstr>理由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(knt_0722)</dc:creator>
  <cp:lastModifiedBy>tsc001</cp:lastModifiedBy>
  <cp:lastPrinted>2023-08-03T03:47:15Z</cp:lastPrinted>
  <dcterms:created xsi:type="dcterms:W3CDTF">2019-07-25T01:26:11Z</dcterms:created>
  <dcterms:modified xsi:type="dcterms:W3CDTF">2023-09-19T04:30:05Z</dcterms:modified>
</cp:coreProperties>
</file>